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INVENTARIO ALMACEN\OAI\2026\"/>
    </mc:Choice>
  </mc:AlternateContent>
  <bookViews>
    <workbookView xWindow="0" yWindow="0" windowWidth="20460" windowHeight="7275" activeTab="1"/>
  </bookViews>
  <sheets>
    <sheet name="ENTRADAS" sheetId="2" r:id="rId1"/>
    <sheet name="INVENTARIO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2" l="1"/>
  <c r="D51" i="2"/>
  <c r="D50" i="2"/>
  <c r="E50" i="2" s="1"/>
  <c r="E49" i="2"/>
  <c r="D49" i="2"/>
  <c r="D43" i="2" l="1"/>
  <c r="E43" i="2" s="1"/>
  <c r="D42" i="2"/>
  <c r="E42" i="2" s="1"/>
  <c r="C41" i="2"/>
  <c r="E41" i="2" s="1"/>
  <c r="E40" i="2"/>
  <c r="C39" i="2"/>
  <c r="E39" i="2" s="1"/>
  <c r="E33" i="2" l="1"/>
  <c r="E32" i="2"/>
  <c r="C31" i="2"/>
  <c r="E31" i="2" s="1"/>
  <c r="D30" i="2"/>
  <c r="E30" i="2" s="1"/>
  <c r="E29" i="2"/>
  <c r="E28" i="2"/>
  <c r="D27" i="2"/>
  <c r="E27" i="2" s="1"/>
  <c r="D26" i="2"/>
  <c r="E26" i="2" s="1"/>
  <c r="D25" i="2"/>
  <c r="E25" i="2" s="1"/>
  <c r="E24" i="2"/>
  <c r="D23" i="2"/>
  <c r="E23" i="2" s="1"/>
  <c r="E22" i="2"/>
  <c r="D22" i="2"/>
  <c r="D21" i="2"/>
  <c r="E21" i="2" s="1"/>
  <c r="E20" i="2"/>
  <c r="D20" i="2"/>
  <c r="D19" i="2"/>
  <c r="E19" i="2" s="1"/>
  <c r="E18" i="2"/>
  <c r="E17" i="2"/>
  <c r="E16" i="2"/>
  <c r="D15" i="2"/>
  <c r="E15" i="2" s="1"/>
  <c r="D14" i="2"/>
  <c r="E14" i="2" s="1"/>
  <c r="D13" i="2"/>
  <c r="E13" i="2" s="1"/>
</calcChain>
</file>

<file path=xl/sharedStrings.xml><?xml version="1.0" encoding="utf-8"?>
<sst xmlns="http://schemas.openxmlformats.org/spreadsheetml/2006/main" count="432" uniqueCount="160">
  <si>
    <t>FECHA</t>
  </si>
  <si>
    <t>ARTICULOS / DESCRIPCION</t>
  </si>
  <si>
    <t>CANTIDAD/UDES</t>
  </si>
  <si>
    <t>PRECIO C/U</t>
  </si>
  <si>
    <t>VALOR TOTAL</t>
  </si>
  <si>
    <t>RECIBO DE ODONTOLOGIA</t>
  </si>
  <si>
    <t>TONER 057</t>
  </si>
  <si>
    <t>LAPICERO AZUL</t>
  </si>
  <si>
    <t>LAPICERO ROJO</t>
  </si>
  <si>
    <t>TINTA EPSON 664 NEGRA</t>
  </si>
  <si>
    <t>TINTA EPSON 504 NEGRA</t>
  </si>
  <si>
    <t>LAPICERO VERDE</t>
  </si>
  <si>
    <t>BORRADOR</t>
  </si>
  <si>
    <t>MARCADOR PUNTA FINA NEGRO</t>
  </si>
  <si>
    <t>MARCADOR PUNTA FINA AZUL</t>
  </si>
  <si>
    <t>ARTICULOS</t>
  </si>
  <si>
    <t>CANTIDAD EN EXISTENCIA</t>
  </si>
  <si>
    <t>TOTAL ENTRADAS</t>
  </si>
  <si>
    <t>TOTAL SALIDAS</t>
  </si>
  <si>
    <t>TOTAL</t>
  </si>
  <si>
    <t>PRECIO/U</t>
  </si>
  <si>
    <t>RESMA DE PAPEL 8.5 X 11</t>
  </si>
  <si>
    <t>BANDER CLIPS GRANDE</t>
  </si>
  <si>
    <t>BANDERCLIPS PEQUEÑO</t>
  </si>
  <si>
    <t>BOMBILLO</t>
  </si>
  <si>
    <t>CAJA DE MANTENIMIENTO EPSON</t>
  </si>
  <si>
    <t>CARPETA 4 PUL SMART</t>
  </si>
  <si>
    <t>CABEZAL HP BLACK</t>
  </si>
  <si>
    <t>CABEZALHP TRICOLOR</t>
  </si>
  <si>
    <t>CARTUCHO</t>
  </si>
  <si>
    <t>CARTULINA</t>
  </si>
  <si>
    <t>CALCULADORA</t>
  </si>
  <si>
    <t>CERA</t>
  </si>
  <si>
    <t>CINTA BLANCA</t>
  </si>
  <si>
    <t>CINTA TRANSPARENTE</t>
  </si>
  <si>
    <t>CINTA VERDE</t>
  </si>
  <si>
    <t>CINTA DOBLE CARA</t>
  </si>
  <si>
    <t>CINTA EPSON LABORATORIO</t>
  </si>
  <si>
    <t xml:space="preserve">CLIP PEQUEÑO </t>
  </si>
  <si>
    <t>CLIP GRANDE</t>
  </si>
  <si>
    <t>CUADERNO</t>
  </si>
  <si>
    <t>FACTURA DE ODONTOLOGIA</t>
  </si>
  <si>
    <t>FACTURA EXTRANJEROS</t>
  </si>
  <si>
    <t>FORMULARIO DE FACTURA</t>
  </si>
  <si>
    <t>FORMULARIO DE RECIBO</t>
  </si>
  <si>
    <t>FOLDER LARGO</t>
  </si>
  <si>
    <t>FOLDER PEQUEÑOS</t>
  </si>
  <si>
    <t>FOLDER VERDE</t>
  </si>
  <si>
    <t>FORMULARIO DE PREFORMA</t>
  </si>
  <si>
    <t>FOLDER CON BOLSILLO</t>
  </si>
  <si>
    <t>FOLDER O CARPETA ACORDEON</t>
  </si>
  <si>
    <t>GRAPADORA</t>
  </si>
  <si>
    <t>GRAPADORA INDUSTRIAL</t>
  </si>
  <si>
    <t>GRAPA</t>
  </si>
  <si>
    <t>GOMAS ELASTICAS</t>
  </si>
  <si>
    <t>LAPIZ DE CARBON</t>
  </si>
  <si>
    <t>LAPIZ EN COLORES</t>
  </si>
  <si>
    <t>LAPICERO NEGRO</t>
  </si>
  <si>
    <t>LIQUID PAPER</t>
  </si>
  <si>
    <t>MACHO HEMBRA</t>
  </si>
  <si>
    <t>MARCADOR AZUL</t>
  </si>
  <si>
    <t>MARCADOR NEGRO</t>
  </si>
  <si>
    <t>MARCADOR PUNTA FINA ROJO</t>
  </si>
  <si>
    <t>MARCADOR ROJO</t>
  </si>
  <si>
    <t>MARCADOR DE PIZARRA AZUL</t>
  </si>
  <si>
    <t>MEMORIA USB</t>
  </si>
  <si>
    <t>OFI-RING 3 AROS</t>
  </si>
  <si>
    <t>PAPEL LEGAL</t>
  </si>
  <si>
    <t>PAPEL CARBON</t>
  </si>
  <si>
    <t>PILAS DURACEL AA</t>
  </si>
  <si>
    <t>PILAS DURACELL AAA</t>
  </si>
  <si>
    <t>PILAS 9V1</t>
  </si>
  <si>
    <t>PILA PARA PESO</t>
  </si>
  <si>
    <t>POSTIT</t>
  </si>
  <si>
    <t>POSTIT DIVISORES</t>
  </si>
  <si>
    <t>REGLA</t>
  </si>
  <si>
    <t>RECIBO ODONTOLOGIA</t>
  </si>
  <si>
    <t>RESALTADORES</t>
  </si>
  <si>
    <t xml:space="preserve">SACA PUNTA </t>
  </si>
  <si>
    <t>SACA GRAPAS</t>
  </si>
  <si>
    <t>SOBRE PLASTICOS</t>
  </si>
  <si>
    <t>SOBRE PARA SONOGRAFIA</t>
  </si>
  <si>
    <t>SOBRE TIMBRADO</t>
  </si>
  <si>
    <t>SOBRE MANILA GRANDE</t>
  </si>
  <si>
    <t>SOBRE MANILA PEQUEÑO</t>
  </si>
  <si>
    <t>TALONARIO DE EXTRANJERO</t>
  </si>
  <si>
    <t>TARJETAS DE CITA ARCHIVO Y SAI</t>
  </si>
  <si>
    <t>TARJETA DE CITA ODONTOLOGIA</t>
  </si>
  <si>
    <t>TIJERA</t>
  </si>
  <si>
    <t>TINTA IMPRESORA HP GT 53  NEGRA</t>
  </si>
  <si>
    <t>TINTA EPSON 664 AZUL</t>
  </si>
  <si>
    <t>TINTA EPSON 664 MAGENTA</t>
  </si>
  <si>
    <t>TINTA EPSON 664 AMARILLA</t>
  </si>
  <si>
    <t>TINTA 673 AZUL</t>
  </si>
  <si>
    <t>TINTA 673 MAGENTA</t>
  </si>
  <si>
    <t>TINTA 673 NEGRA</t>
  </si>
  <si>
    <t>TINTA CANON # 16 AMARILLA</t>
  </si>
  <si>
    <t>TINTA CANON#16 MAGENTA</t>
  </si>
  <si>
    <t>TINTA CANON #16 AZUL</t>
  </si>
  <si>
    <t>TINTA CANON #16 NEGRA</t>
  </si>
  <si>
    <t>TINTA BROTHER 5001 Y AMARILLA</t>
  </si>
  <si>
    <t>TINTA UNIVERSAL HP-BROTHER</t>
  </si>
  <si>
    <t>TINTA EPSON 504 AMARILLA</t>
  </si>
  <si>
    <t>TINTA EPSON 504 MAGENTA</t>
  </si>
  <si>
    <t>TINTA BROTHER 500 1C AZUL</t>
  </si>
  <si>
    <t>TINTA BROTHER 500 1M MAGENTA</t>
  </si>
  <si>
    <t>TINTA BROTHER D60 BK NEGRA</t>
  </si>
  <si>
    <t>TINTA D Y E AZUL</t>
  </si>
  <si>
    <t>TINTA GT52 AMARILLA</t>
  </si>
  <si>
    <t>TINTA GT52 MEGENTA</t>
  </si>
  <si>
    <t>TINTA GT52 AZUL</t>
  </si>
  <si>
    <t>TINTA 544 NEGRA</t>
  </si>
  <si>
    <t>TINTA 544 AMARILLA</t>
  </si>
  <si>
    <t>TINTA 544 ROJA</t>
  </si>
  <si>
    <t>TINTA 544 AZUL</t>
  </si>
  <si>
    <t>TINTA 504 AZUL</t>
  </si>
  <si>
    <t>TONER 285A</t>
  </si>
  <si>
    <t>TONER 283 A</t>
  </si>
  <si>
    <t>TONER 226 X/A</t>
  </si>
  <si>
    <t>TONER 125</t>
  </si>
  <si>
    <t>TONER 217 A</t>
  </si>
  <si>
    <t>TONER 280 A</t>
  </si>
  <si>
    <t>TONER 230 A</t>
  </si>
  <si>
    <t>TONER 32 A</t>
  </si>
  <si>
    <t>KIT MANTENIMIENTO CANON</t>
  </si>
  <si>
    <t>PEGAMENO BLANCO</t>
  </si>
  <si>
    <t>TINTA PARA SELLO AZUL</t>
  </si>
  <si>
    <t>TINTA PARA SELLO ROJA</t>
  </si>
  <si>
    <t>TABLILLA DE APOYO</t>
  </si>
  <si>
    <t>CARPETA 3 AROS</t>
  </si>
  <si>
    <t>RESMA DE PAPEL</t>
  </si>
  <si>
    <t xml:space="preserve"> </t>
  </si>
  <si>
    <t>_____________________________________________________</t>
  </si>
  <si>
    <t xml:space="preserve">   Supervisora de Almacen y Suministros</t>
  </si>
  <si>
    <t>REPORTE ENTRADA RESUMEN MES DE ABRIL</t>
  </si>
  <si>
    <t>POSTIN</t>
  </si>
  <si>
    <t>POSTIN DIVISORES</t>
  </si>
  <si>
    <t>MARCADO AZUL PUNTA FINA</t>
  </si>
  <si>
    <t>MARCADOR NEGRO PUNTA FINA</t>
  </si>
  <si>
    <t>8/4//2026</t>
  </si>
  <si>
    <t>MARCADOR ROJO PUNTA FINA</t>
  </si>
  <si>
    <t>TALONARIO DE RECIBO</t>
  </si>
  <si>
    <t>TINTA 504 NEGRA</t>
  </si>
  <si>
    <t>KIT DE MANTENIMIENTO EPSON</t>
  </si>
  <si>
    <t>TONER 226A</t>
  </si>
  <si>
    <t>FORMULARIO DE PROFORMA</t>
  </si>
  <si>
    <t xml:space="preserve">RESMA </t>
  </si>
  <si>
    <t>BOLIGRAFO AZUL</t>
  </si>
  <si>
    <t>BALANCE</t>
  </si>
  <si>
    <t>INVENTARIO AL 30 DE ABRIL 2026</t>
  </si>
  <si>
    <t>REPORTE ENTRADA RESUMEN MES DE MAYO</t>
  </si>
  <si>
    <t>RESMA LEGAL</t>
  </si>
  <si>
    <t>SOBRE MANILA 25X32</t>
  </si>
  <si>
    <t>PILA DE PESO</t>
  </si>
  <si>
    <t>REPORTE ENTRADA RESUMEN MES DE JUNIO</t>
  </si>
  <si>
    <t>PORTA LAPIZ</t>
  </si>
  <si>
    <t>TABLILLA</t>
  </si>
  <si>
    <t>INVENTARIO AL 29 DE MAYO 2026</t>
  </si>
  <si>
    <t>INVENTARIO AL 30 DE JUNIO 2026</t>
  </si>
  <si>
    <t xml:space="preserve">                          LIC. Escarlin Elizabeth Gil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</si>
</sst>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 Black"/>
      <family val="2"/>
    </font>
    <font>
      <b/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Arial Black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8"/>
      <color theme="1"/>
      <name val="Arial Black"/>
      <family val="2"/>
    </font>
    <font>
      <sz val="22"/>
      <color theme="1"/>
      <name val="Arial Black"/>
      <family val="2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color rgb="FF0070C0"/>
      <name val="Arial Black"/>
      <family val="2"/>
    </font>
    <font>
      <b/>
      <sz val="26"/>
      <name val="Arial Black"/>
      <family val="2"/>
    </font>
    <font>
      <b/>
      <sz val="26"/>
      <color theme="1"/>
      <name val="Arial Black"/>
      <family val="2"/>
    </font>
    <font>
      <b/>
      <sz val="28"/>
      <color theme="1"/>
      <name val="Calibri"/>
      <family val="2"/>
      <scheme val="minor"/>
    </font>
    <font>
      <sz val="26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7" fillId="2" borderId="1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14" fontId="7" fillId="2" borderId="5" xfId="0" applyNumberFormat="1" applyFont="1" applyFill="1" applyBorder="1" applyAlignment="1">
      <alignment horizontal="left"/>
    </xf>
    <xf numFmtId="0" fontId="7" fillId="2" borderId="6" xfId="0" applyFont="1" applyFill="1" applyBorder="1"/>
    <xf numFmtId="14" fontId="8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7" fillId="0" borderId="3" xfId="0" applyFont="1" applyBorder="1"/>
    <xf numFmtId="44" fontId="7" fillId="0" borderId="1" xfId="1" applyFont="1" applyBorder="1"/>
    <xf numFmtId="164" fontId="7" fillId="0" borderId="1" xfId="0" applyNumberFormat="1" applyFont="1" applyBorder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0" fillId="4" borderId="0" xfId="0" applyFont="1" applyFill="1"/>
    <xf numFmtId="0" fontId="12" fillId="4" borderId="0" xfId="0" applyFont="1" applyFill="1"/>
    <xf numFmtId="0" fontId="13" fillId="0" borderId="0" xfId="0" applyFont="1"/>
    <xf numFmtId="14" fontId="10" fillId="4" borderId="1" xfId="0" applyNumberFormat="1" applyFont="1" applyFill="1" applyBorder="1" applyAlignment="1">
      <alignment horizontal="left"/>
    </xf>
    <xf numFmtId="0" fontId="10" fillId="4" borderId="1" xfId="0" applyFont="1" applyFill="1" applyBorder="1" applyAlignment="1">
      <alignment wrapText="1"/>
    </xf>
    <xf numFmtId="0" fontId="14" fillId="0" borderId="3" xfId="0" applyFont="1" applyBorder="1"/>
    <xf numFmtId="0" fontId="14" fillId="0" borderId="1" xfId="0" applyFont="1" applyBorder="1"/>
    <xf numFmtId="0" fontId="14" fillId="0" borderId="4" xfId="0" applyFont="1" applyBorder="1"/>
    <xf numFmtId="0" fontId="14" fillId="0" borderId="5" xfId="0" applyFont="1" applyBorder="1"/>
    <xf numFmtId="0" fontId="15" fillId="0" borderId="1" xfId="0" applyFont="1" applyBorder="1"/>
    <xf numFmtId="0" fontId="15" fillId="0" borderId="5" xfId="0" applyFont="1" applyBorder="1"/>
    <xf numFmtId="44" fontId="15" fillId="5" borderId="1" xfId="1" applyNumberFormat="1" applyFont="1" applyFill="1" applyBorder="1"/>
    <xf numFmtId="44" fontId="14" fillId="0" borderId="1" xfId="0" applyNumberFormat="1" applyFont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8" fillId="0" borderId="0" xfId="0" applyFont="1"/>
    <xf numFmtId="14" fontId="8" fillId="0" borderId="0" xfId="0" applyNumberFormat="1" applyFont="1" applyAlignment="1">
      <alignment horizontal="left"/>
    </xf>
    <xf numFmtId="14" fontId="14" fillId="0" borderId="1" xfId="0" applyNumberFormat="1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44" fontId="15" fillId="0" borderId="1" xfId="1" applyFont="1" applyBorder="1"/>
    <xf numFmtId="43" fontId="15" fillId="0" borderId="1" xfId="0" applyNumberFormat="1" applyFont="1" applyBorder="1"/>
    <xf numFmtId="0" fontId="9" fillId="0" borderId="0" xfId="0" applyFont="1" applyAlignment="1">
      <alignment horizontal="center" vertical="center"/>
    </xf>
    <xf numFmtId="0" fontId="20" fillId="0" borderId="0" xfId="0" applyFont="1"/>
    <xf numFmtId="0" fontId="15" fillId="5" borderId="0" xfId="0" applyFont="1" applyFill="1"/>
    <xf numFmtId="14" fontId="15" fillId="4" borderId="5" xfId="0" applyNumberFormat="1" applyFont="1" applyFill="1" applyBorder="1" applyAlignment="1">
      <alignment horizontal="left"/>
    </xf>
    <xf numFmtId="0" fontId="15" fillId="4" borderId="1" xfId="0" applyFont="1" applyFill="1" applyBorder="1"/>
    <xf numFmtId="44" fontId="15" fillId="4" borderId="1" xfId="0" applyNumberFormat="1" applyFont="1" applyFill="1" applyBorder="1"/>
    <xf numFmtId="0" fontId="21" fillId="0" borderId="1" xfId="0" applyFont="1" applyBorder="1"/>
    <xf numFmtId="164" fontId="15" fillId="5" borderId="1" xfId="1" applyNumberFormat="1" applyFont="1" applyFill="1" applyBorder="1"/>
    <xf numFmtId="0" fontId="14" fillId="0" borderId="1" xfId="0" applyFont="1" applyBorder="1" applyAlignment="1">
      <alignment horizontal="left"/>
    </xf>
    <xf numFmtId="44" fontId="15" fillId="0" borderId="1" xfId="0" applyNumberFormat="1" applyFont="1" applyBorder="1"/>
    <xf numFmtId="44" fontId="15" fillId="5" borderId="1" xfId="0" applyNumberFormat="1" applyFont="1" applyFill="1" applyBorder="1"/>
    <xf numFmtId="0" fontId="15" fillId="0" borderId="3" xfId="0" applyFont="1" applyBorder="1"/>
    <xf numFmtId="44" fontId="15" fillId="5" borderId="5" xfId="0" applyNumberFormat="1" applyFont="1" applyFill="1" applyBorder="1"/>
    <xf numFmtId="44" fontId="15" fillId="0" borderId="1" xfId="0" applyNumberFormat="1" applyFont="1" applyFill="1" applyBorder="1"/>
    <xf numFmtId="0" fontId="14" fillId="0" borderId="1" xfId="0" applyFont="1" applyFill="1" applyBorder="1"/>
    <xf numFmtId="44" fontId="15" fillId="6" borderId="5" xfId="0" applyNumberFormat="1" applyFont="1" applyFill="1" applyBorder="1"/>
    <xf numFmtId="44" fontId="15" fillId="3" borderId="1" xfId="0" applyNumberFormat="1" applyFont="1" applyFill="1" applyBorder="1"/>
    <xf numFmtId="0" fontId="14" fillId="0" borderId="5" xfId="0" applyFont="1" applyFill="1" applyBorder="1"/>
    <xf numFmtId="0" fontId="15" fillId="0" borderId="1" xfId="0" applyFont="1" applyFill="1" applyBorder="1"/>
    <xf numFmtId="0" fontId="20" fillId="0" borderId="1" xfId="0" applyFont="1" applyBorder="1"/>
    <xf numFmtId="0" fontId="20" fillId="7" borderId="1" xfId="0" applyFont="1" applyFill="1" applyBorder="1"/>
    <xf numFmtId="0" fontId="22" fillId="0" borderId="1" xfId="0" applyFont="1" applyBorder="1"/>
    <xf numFmtId="0" fontId="0" fillId="0" borderId="1" xfId="0" applyBorder="1"/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1" xfId="0" applyFont="1" applyBorder="1"/>
    <xf numFmtId="0" fontId="23" fillId="0" borderId="0" xfId="0" applyFont="1"/>
    <xf numFmtId="14" fontId="8" fillId="0" borderId="0" xfId="0" applyNumberFormat="1" applyFont="1" applyBorder="1" applyAlignment="1">
      <alignment horizontal="left"/>
    </xf>
    <xf numFmtId="14" fontId="7" fillId="0" borderId="0" xfId="0" applyNumberFormat="1" applyFont="1" applyBorder="1" applyAlignment="1">
      <alignment horizontal="left"/>
    </xf>
    <xf numFmtId="0" fontId="7" fillId="0" borderId="0" xfId="0" applyFont="1" applyBorder="1"/>
    <xf numFmtId="44" fontId="7" fillId="0" borderId="0" xfId="1" applyFont="1" applyBorder="1"/>
    <xf numFmtId="164" fontId="7" fillId="0" borderId="0" xfId="0" applyNumberFormat="1" applyFont="1" applyBorder="1"/>
    <xf numFmtId="14" fontId="8" fillId="3" borderId="0" xfId="0" applyNumberFormat="1" applyFont="1" applyFill="1" applyBorder="1" applyAlignment="1">
      <alignment horizontal="left"/>
    </xf>
    <xf numFmtId="0" fontId="0" fillId="0" borderId="0" xfId="0" applyBorder="1"/>
    <xf numFmtId="0" fontId="24" fillId="0" borderId="1" xfId="0" applyFont="1" applyBorder="1"/>
    <xf numFmtId="44" fontId="24" fillId="0" borderId="1" xfId="0" applyNumberFormat="1" applyFont="1" applyBorder="1"/>
    <xf numFmtId="44" fontId="25" fillId="0" borderId="1" xfId="0" applyNumberFormat="1" applyFont="1" applyBorder="1"/>
    <xf numFmtId="0" fontId="16" fillId="0" borderId="5" xfId="0" applyFont="1" applyFill="1" applyBorder="1"/>
    <xf numFmtId="44" fontId="16" fillId="0" borderId="5" xfId="0" applyNumberFormat="1" applyFont="1" applyFill="1" applyBorder="1"/>
    <xf numFmtId="0" fontId="17" fillId="0" borderId="1" xfId="0" applyFont="1" applyBorder="1" applyAlignment="1">
      <alignment wrapText="1"/>
    </xf>
    <xf numFmtId="44" fontId="18" fillId="0" borderId="1" xfId="0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1914525</xdr:colOff>
      <xdr:row>7</xdr:row>
      <xdr:rowOff>171450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3181350" cy="1466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38101</xdr:rowOff>
    </xdr:from>
    <xdr:to>
      <xdr:col>0</xdr:col>
      <xdr:colOff>3209924</xdr:colOff>
      <xdr:row>2</xdr:row>
      <xdr:rowOff>1009649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1"/>
          <a:ext cx="3209924" cy="147637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E78"/>
  <sheetViews>
    <sheetView topLeftCell="A49" workbookViewId="0">
      <selection activeCell="C31" sqref="C31"/>
    </sheetView>
  </sheetViews>
  <sheetFormatPr baseColWidth="10" defaultRowHeight="15" x14ac:dyDescent="0.25"/>
  <cols>
    <col min="1" max="1" width="19" customWidth="1"/>
    <col min="2" max="2" width="66.7109375" customWidth="1"/>
    <col min="3" max="3" width="30.85546875" customWidth="1"/>
    <col min="4" max="4" width="23.28515625" customWidth="1"/>
    <col min="5" max="5" width="28.140625" customWidth="1"/>
  </cols>
  <sheetData>
    <row r="10" spans="1:5" ht="22.5" x14ac:dyDescent="0.45">
      <c r="A10" s="1" t="s">
        <v>134</v>
      </c>
      <c r="B10" s="1"/>
      <c r="C10" s="2"/>
      <c r="D10" s="3"/>
      <c r="E10" s="4"/>
    </row>
    <row r="11" spans="1:5" x14ac:dyDescent="0.25">
      <c r="A11" s="5"/>
      <c r="B11" s="5"/>
      <c r="C11" s="5"/>
      <c r="D11" s="5"/>
      <c r="E11" s="6"/>
    </row>
    <row r="12" spans="1:5" ht="26.25" x14ac:dyDescent="0.4">
      <c r="A12" s="7" t="s">
        <v>0</v>
      </c>
      <c r="B12" s="8" t="s">
        <v>1</v>
      </c>
      <c r="C12" s="9" t="s">
        <v>2</v>
      </c>
      <c r="D12" s="10" t="s">
        <v>3</v>
      </c>
      <c r="E12" s="11" t="s">
        <v>4</v>
      </c>
    </row>
    <row r="13" spans="1:5" ht="26.25" x14ac:dyDescent="0.4">
      <c r="A13" s="12">
        <v>46120</v>
      </c>
      <c r="B13" s="13" t="s">
        <v>135</v>
      </c>
      <c r="C13" s="14">
        <v>9</v>
      </c>
      <c r="D13" s="15">
        <f>50+9</f>
        <v>59</v>
      </c>
      <c r="E13" s="16">
        <f>+D13*C13</f>
        <v>531</v>
      </c>
    </row>
    <row r="14" spans="1:5" ht="26.25" x14ac:dyDescent="0.4">
      <c r="A14" s="12">
        <v>46120</v>
      </c>
      <c r="B14" s="13" t="s">
        <v>136</v>
      </c>
      <c r="C14" s="14">
        <v>2</v>
      </c>
      <c r="D14" s="15">
        <f>77+13.86</f>
        <v>90.86</v>
      </c>
      <c r="E14" s="16">
        <f t="shared" ref="E14:E33" si="0">+D14*C14</f>
        <v>181.72</v>
      </c>
    </row>
    <row r="15" spans="1:5" ht="26.25" x14ac:dyDescent="0.4">
      <c r="A15" s="12">
        <v>46120</v>
      </c>
      <c r="B15" s="13" t="s">
        <v>137</v>
      </c>
      <c r="C15" s="14">
        <v>48</v>
      </c>
      <c r="D15" s="15">
        <f>20.83+3.75</f>
        <v>24.58</v>
      </c>
      <c r="E15" s="16">
        <f t="shared" si="0"/>
        <v>1179.8399999999999</v>
      </c>
    </row>
    <row r="16" spans="1:5" ht="26.25" x14ac:dyDescent="0.4">
      <c r="A16" s="12">
        <v>46120</v>
      </c>
      <c r="B16" s="13" t="s">
        <v>138</v>
      </c>
      <c r="C16" s="14">
        <v>48</v>
      </c>
      <c r="D16" s="15">
        <v>24.58</v>
      </c>
      <c r="E16" s="16">
        <f t="shared" si="0"/>
        <v>1179.8399999999999</v>
      </c>
    </row>
    <row r="17" spans="1:5" ht="26.25" x14ac:dyDescent="0.4">
      <c r="A17" s="36" t="s">
        <v>139</v>
      </c>
      <c r="B17" s="13" t="s">
        <v>140</v>
      </c>
      <c r="C17" s="14">
        <v>48</v>
      </c>
      <c r="D17" s="15">
        <v>24.58</v>
      </c>
      <c r="E17" s="16">
        <f t="shared" si="0"/>
        <v>1179.8399999999999</v>
      </c>
    </row>
    <row r="18" spans="1:5" ht="26.25" x14ac:dyDescent="0.4">
      <c r="A18" s="12">
        <v>46120</v>
      </c>
      <c r="B18" s="13" t="s">
        <v>141</v>
      </c>
      <c r="C18" s="14">
        <v>10</v>
      </c>
      <c r="D18" s="15">
        <v>59</v>
      </c>
      <c r="E18" s="16">
        <f t="shared" si="0"/>
        <v>590</v>
      </c>
    </row>
    <row r="19" spans="1:5" ht="26.25" x14ac:dyDescent="0.4">
      <c r="A19" s="12">
        <v>46120</v>
      </c>
      <c r="B19" s="13" t="s">
        <v>47</v>
      </c>
      <c r="C19" s="14">
        <v>2</v>
      </c>
      <c r="D19" s="15">
        <f>580+104.4</f>
        <v>684.4</v>
      </c>
      <c r="E19" s="16">
        <f t="shared" si="0"/>
        <v>1368.8</v>
      </c>
    </row>
    <row r="20" spans="1:5" ht="26.25" x14ac:dyDescent="0.4">
      <c r="A20" s="12">
        <v>46120</v>
      </c>
      <c r="B20" s="13" t="s">
        <v>142</v>
      </c>
      <c r="C20" s="14">
        <v>10</v>
      </c>
      <c r="D20" s="15">
        <f>350+63</f>
        <v>413</v>
      </c>
      <c r="E20" s="16">
        <f t="shared" si="0"/>
        <v>4130</v>
      </c>
    </row>
    <row r="21" spans="1:5" ht="26.25" x14ac:dyDescent="0.4">
      <c r="A21" s="12">
        <v>46120</v>
      </c>
      <c r="B21" s="13" t="s">
        <v>116</v>
      </c>
      <c r="C21" s="14">
        <v>5</v>
      </c>
      <c r="D21" s="15">
        <f>400+72</f>
        <v>472</v>
      </c>
      <c r="E21" s="16">
        <f t="shared" si="0"/>
        <v>2360</v>
      </c>
    </row>
    <row r="22" spans="1:5" ht="26.25" x14ac:dyDescent="0.4">
      <c r="A22" s="12">
        <v>46120</v>
      </c>
      <c r="B22" s="13" t="s">
        <v>143</v>
      </c>
      <c r="C22" s="14">
        <v>5</v>
      </c>
      <c r="D22" s="15">
        <f>1000+180</f>
        <v>1180</v>
      </c>
      <c r="E22" s="16">
        <f t="shared" si="0"/>
        <v>5900</v>
      </c>
    </row>
    <row r="23" spans="1:5" ht="26.25" x14ac:dyDescent="0.4">
      <c r="A23" s="12">
        <v>46120</v>
      </c>
      <c r="B23" s="13" t="s">
        <v>129</v>
      </c>
      <c r="C23" s="14">
        <v>5</v>
      </c>
      <c r="D23" s="15">
        <f>310+55.8</f>
        <v>365.8</v>
      </c>
      <c r="E23" s="16">
        <f t="shared" si="0"/>
        <v>1829</v>
      </c>
    </row>
    <row r="24" spans="1:5" ht="26.25" x14ac:dyDescent="0.4">
      <c r="A24" s="12">
        <v>46126</v>
      </c>
      <c r="B24" s="13" t="s">
        <v>36</v>
      </c>
      <c r="C24" s="14">
        <v>1</v>
      </c>
      <c r="D24" s="15">
        <v>75</v>
      </c>
      <c r="E24" s="16">
        <f t="shared" si="0"/>
        <v>75</v>
      </c>
    </row>
    <row r="25" spans="1:5" ht="26.25" x14ac:dyDescent="0.4">
      <c r="A25" s="12">
        <v>46126</v>
      </c>
      <c r="B25" s="13" t="s">
        <v>65</v>
      </c>
      <c r="C25" s="14">
        <v>2</v>
      </c>
      <c r="D25" s="15">
        <f>340+61.2</f>
        <v>401.2</v>
      </c>
      <c r="E25" s="16">
        <f t="shared" si="0"/>
        <v>802.4</v>
      </c>
    </row>
    <row r="26" spans="1:5" ht="26.25" x14ac:dyDescent="0.4">
      <c r="A26" s="12">
        <v>46126</v>
      </c>
      <c r="B26" s="13" t="s">
        <v>144</v>
      </c>
      <c r="C26" s="14">
        <v>5</v>
      </c>
      <c r="D26" s="15">
        <f>740+133.2</f>
        <v>873.2</v>
      </c>
      <c r="E26" s="16">
        <f t="shared" si="0"/>
        <v>4366</v>
      </c>
    </row>
    <row r="27" spans="1:5" ht="26.25" x14ac:dyDescent="0.4">
      <c r="A27" s="12">
        <v>46126</v>
      </c>
      <c r="B27" s="13" t="s">
        <v>6</v>
      </c>
      <c r="C27" s="14">
        <v>4</v>
      </c>
      <c r="D27" s="15">
        <f>970+174.6</f>
        <v>1144.5999999999999</v>
      </c>
      <c r="E27" s="16">
        <f t="shared" si="0"/>
        <v>4578.3999999999996</v>
      </c>
    </row>
    <row r="28" spans="1:5" ht="26.25" x14ac:dyDescent="0.4">
      <c r="A28" s="12">
        <v>46128</v>
      </c>
      <c r="B28" s="13" t="s">
        <v>145</v>
      </c>
      <c r="C28" s="14">
        <v>25</v>
      </c>
      <c r="D28" s="15">
        <v>354</v>
      </c>
      <c r="E28" s="16">
        <f t="shared" si="0"/>
        <v>8850</v>
      </c>
    </row>
    <row r="29" spans="1:5" ht="26.25" x14ac:dyDescent="0.4">
      <c r="A29" s="12">
        <v>46128</v>
      </c>
      <c r="B29" s="13" t="s">
        <v>5</v>
      </c>
      <c r="C29" s="14">
        <v>15</v>
      </c>
      <c r="D29" s="15">
        <v>118</v>
      </c>
      <c r="E29" s="16">
        <f t="shared" si="0"/>
        <v>1770</v>
      </c>
    </row>
    <row r="30" spans="1:5" ht="26.25" x14ac:dyDescent="0.4">
      <c r="A30" s="12">
        <v>46129</v>
      </c>
      <c r="B30" s="13" t="s">
        <v>116</v>
      </c>
      <c r="C30" s="14">
        <v>5</v>
      </c>
      <c r="D30" s="15">
        <f>400+72</f>
        <v>472</v>
      </c>
      <c r="E30" s="16">
        <f t="shared" si="0"/>
        <v>2360</v>
      </c>
    </row>
    <row r="31" spans="1:5" ht="26.25" x14ac:dyDescent="0.4">
      <c r="A31" s="12">
        <v>46129</v>
      </c>
      <c r="B31" s="13" t="s">
        <v>146</v>
      </c>
      <c r="C31" s="14">
        <f>22*5</f>
        <v>110</v>
      </c>
      <c r="D31" s="15">
        <v>224.2</v>
      </c>
      <c r="E31" s="16">
        <f t="shared" si="0"/>
        <v>24662</v>
      </c>
    </row>
    <row r="32" spans="1:5" ht="26.25" x14ac:dyDescent="0.4">
      <c r="A32" s="12">
        <v>46129</v>
      </c>
      <c r="B32" s="13" t="s">
        <v>147</v>
      </c>
      <c r="C32" s="14">
        <v>60</v>
      </c>
      <c r="D32" s="15">
        <v>7.08</v>
      </c>
      <c r="E32" s="16">
        <f t="shared" si="0"/>
        <v>424.8</v>
      </c>
    </row>
    <row r="33" spans="1:5" ht="26.25" x14ac:dyDescent="0.4">
      <c r="A33" s="12">
        <v>46129</v>
      </c>
      <c r="B33" s="13" t="s">
        <v>40</v>
      </c>
      <c r="C33" s="67">
        <v>168</v>
      </c>
      <c r="D33" s="15">
        <v>39.159999999999997</v>
      </c>
      <c r="E33" s="16">
        <f t="shared" si="0"/>
        <v>6578.8799999999992</v>
      </c>
    </row>
    <row r="34" spans="1:5" ht="26.25" x14ac:dyDescent="0.4">
      <c r="A34" s="74"/>
      <c r="B34" s="70"/>
      <c r="C34" s="71"/>
      <c r="D34" s="72"/>
      <c r="E34" s="73"/>
    </row>
    <row r="35" spans="1:5" ht="26.25" x14ac:dyDescent="0.4">
      <c r="A35" s="69"/>
      <c r="B35" s="70"/>
      <c r="C35" s="71"/>
      <c r="D35" s="72"/>
      <c r="E35" s="73"/>
    </row>
    <row r="36" spans="1:5" ht="22.5" x14ac:dyDescent="0.45">
      <c r="A36" s="1" t="s">
        <v>150</v>
      </c>
      <c r="B36" s="1"/>
      <c r="C36" s="2"/>
      <c r="D36" s="3"/>
      <c r="E36" s="4"/>
    </row>
    <row r="37" spans="1:5" x14ac:dyDescent="0.25">
      <c r="A37" s="5"/>
      <c r="B37" s="5"/>
      <c r="C37" s="5"/>
      <c r="D37" s="5"/>
      <c r="E37" s="6"/>
    </row>
    <row r="38" spans="1:5" ht="26.25" x14ac:dyDescent="0.4">
      <c r="A38" s="7" t="s">
        <v>0</v>
      </c>
      <c r="B38" s="8" t="s">
        <v>1</v>
      </c>
      <c r="C38" s="9" t="s">
        <v>2</v>
      </c>
      <c r="D38" s="10" t="s">
        <v>3</v>
      </c>
      <c r="E38" s="11" t="s">
        <v>4</v>
      </c>
    </row>
    <row r="39" spans="1:5" ht="26.25" x14ac:dyDescent="0.4">
      <c r="A39" s="12">
        <v>46171</v>
      </c>
      <c r="B39" s="13" t="s">
        <v>130</v>
      </c>
      <c r="C39" s="14">
        <f>14*10</f>
        <v>140</v>
      </c>
      <c r="D39" s="15">
        <v>205.2</v>
      </c>
      <c r="E39" s="16">
        <f>+D39*C39</f>
        <v>28728</v>
      </c>
    </row>
    <row r="40" spans="1:5" ht="26.25" x14ac:dyDescent="0.4">
      <c r="A40" s="12">
        <v>46171</v>
      </c>
      <c r="B40" s="13" t="s">
        <v>151</v>
      </c>
      <c r="C40" s="14">
        <v>15</v>
      </c>
      <c r="D40" s="15">
        <v>684.4</v>
      </c>
      <c r="E40" s="16">
        <f t="shared" ref="E40:E43" si="1">+D40*C40</f>
        <v>10266</v>
      </c>
    </row>
    <row r="41" spans="1:5" ht="26.25" x14ac:dyDescent="0.4">
      <c r="A41" s="12">
        <v>46171</v>
      </c>
      <c r="B41" s="13" t="s">
        <v>147</v>
      </c>
      <c r="C41" s="14">
        <f>5*12</f>
        <v>60</v>
      </c>
      <c r="D41" s="15">
        <v>7.08</v>
      </c>
      <c r="E41" s="16">
        <f t="shared" si="1"/>
        <v>424.8</v>
      </c>
    </row>
    <row r="42" spans="1:5" ht="26.25" x14ac:dyDescent="0.4">
      <c r="A42" s="12">
        <v>46171</v>
      </c>
      <c r="B42" s="13" t="s">
        <v>152</v>
      </c>
      <c r="C42" s="14">
        <v>3</v>
      </c>
      <c r="D42" s="15">
        <f>350+63</f>
        <v>413</v>
      </c>
      <c r="E42" s="16">
        <f t="shared" si="1"/>
        <v>1239</v>
      </c>
    </row>
    <row r="43" spans="1:5" ht="26.25" x14ac:dyDescent="0.4">
      <c r="A43" s="36">
        <v>46171</v>
      </c>
      <c r="B43" s="13" t="s">
        <v>153</v>
      </c>
      <c r="C43" s="14">
        <v>5</v>
      </c>
      <c r="D43" s="15">
        <f>20+3.6</f>
        <v>23.6</v>
      </c>
      <c r="E43" s="16">
        <f t="shared" si="1"/>
        <v>118</v>
      </c>
    </row>
    <row r="44" spans="1:5" ht="26.25" x14ac:dyDescent="0.4">
      <c r="A44" s="12"/>
      <c r="B44" s="13"/>
      <c r="C44" s="14"/>
      <c r="D44" s="15"/>
      <c r="E44" s="16"/>
    </row>
    <row r="45" spans="1:5" ht="26.25" x14ac:dyDescent="0.4">
      <c r="A45" s="74"/>
      <c r="B45" s="70"/>
      <c r="C45" s="71"/>
      <c r="D45" s="72"/>
      <c r="E45" s="73"/>
    </row>
    <row r="46" spans="1:5" ht="22.5" x14ac:dyDescent="0.45">
      <c r="A46" s="1" t="s">
        <v>154</v>
      </c>
      <c r="B46" s="1"/>
      <c r="C46" s="2"/>
      <c r="D46" s="3"/>
      <c r="E46" s="4"/>
    </row>
    <row r="47" spans="1:5" x14ac:dyDescent="0.25">
      <c r="A47" s="5"/>
      <c r="B47" s="5"/>
      <c r="C47" s="5"/>
      <c r="D47" s="5"/>
      <c r="E47" s="6"/>
    </row>
    <row r="48" spans="1:5" ht="26.25" x14ac:dyDescent="0.4">
      <c r="A48" s="7" t="s">
        <v>0</v>
      </c>
      <c r="B48" s="8" t="s">
        <v>1</v>
      </c>
      <c r="C48" s="9" t="s">
        <v>2</v>
      </c>
      <c r="D48" s="10" t="s">
        <v>3</v>
      </c>
      <c r="E48" s="11" t="s">
        <v>4</v>
      </c>
    </row>
    <row r="49" spans="1:5" ht="26.25" x14ac:dyDescent="0.4">
      <c r="A49" s="12">
        <v>46188</v>
      </c>
      <c r="B49" s="13" t="s">
        <v>155</v>
      </c>
      <c r="C49" s="14">
        <v>4</v>
      </c>
      <c r="D49" s="15">
        <f>254.24+45.76</f>
        <v>300</v>
      </c>
      <c r="E49" s="16">
        <f>+C49*D49</f>
        <v>1200</v>
      </c>
    </row>
    <row r="50" spans="1:5" ht="26.25" x14ac:dyDescent="0.4">
      <c r="A50" s="12">
        <v>46188</v>
      </c>
      <c r="B50" s="13" t="s">
        <v>29</v>
      </c>
      <c r="C50" s="14">
        <v>2</v>
      </c>
      <c r="D50" s="15">
        <f>144.92+805.08</f>
        <v>950</v>
      </c>
      <c r="E50" s="16">
        <f t="shared" ref="E50:E51" si="2">+C50*D50</f>
        <v>1900</v>
      </c>
    </row>
    <row r="51" spans="1:5" ht="26.25" x14ac:dyDescent="0.4">
      <c r="A51" s="12">
        <v>46188</v>
      </c>
      <c r="B51" s="13" t="s">
        <v>128</v>
      </c>
      <c r="C51" s="14">
        <v>2</v>
      </c>
      <c r="D51" s="15">
        <f>148.31+26.7</f>
        <v>175.01</v>
      </c>
      <c r="E51" s="16">
        <f t="shared" si="2"/>
        <v>350.02</v>
      </c>
    </row>
    <row r="52" spans="1:5" ht="26.25" x14ac:dyDescent="0.4">
      <c r="A52" s="12"/>
      <c r="B52" s="13"/>
      <c r="C52" s="14"/>
      <c r="D52" s="15"/>
      <c r="E52" s="16"/>
    </row>
    <row r="53" spans="1:5" ht="26.25" x14ac:dyDescent="0.4">
      <c r="A53" s="36"/>
      <c r="B53" s="13"/>
      <c r="C53" s="14"/>
      <c r="D53" s="15"/>
      <c r="E53" s="16"/>
    </row>
    <row r="54" spans="1:5" ht="26.25" x14ac:dyDescent="0.4">
      <c r="A54" s="12"/>
      <c r="B54" s="13"/>
      <c r="C54" s="14"/>
      <c r="D54" s="15"/>
      <c r="E54" s="16"/>
    </row>
    <row r="56" spans="1:5" ht="26.25" x14ac:dyDescent="0.4">
      <c r="A56" s="74"/>
      <c r="B56" s="70"/>
      <c r="C56" s="71"/>
      <c r="D56" s="72"/>
      <c r="E56" s="73"/>
    </row>
    <row r="57" spans="1:5" ht="26.25" x14ac:dyDescent="0.4">
      <c r="A57" s="74"/>
      <c r="B57" s="70"/>
      <c r="C57" s="71"/>
      <c r="D57" s="72"/>
      <c r="E57" s="73"/>
    </row>
    <row r="58" spans="1:5" ht="26.25" x14ac:dyDescent="0.4">
      <c r="A58" s="74"/>
      <c r="B58" s="70"/>
      <c r="C58" s="71"/>
      <c r="D58" s="72"/>
      <c r="E58" s="73"/>
    </row>
    <row r="59" spans="1:5" ht="26.25" x14ac:dyDescent="0.4">
      <c r="A59" s="74"/>
      <c r="B59" s="70"/>
      <c r="C59" s="71"/>
      <c r="D59" s="72"/>
      <c r="E59" s="73"/>
    </row>
    <row r="60" spans="1:5" ht="26.25" x14ac:dyDescent="0.4">
      <c r="A60" s="74"/>
      <c r="B60" s="70"/>
      <c r="C60" s="71"/>
      <c r="D60" s="72"/>
      <c r="E60" s="73"/>
    </row>
    <row r="61" spans="1:5" ht="26.25" x14ac:dyDescent="0.4">
      <c r="A61" s="74"/>
      <c r="B61" s="70"/>
      <c r="C61" s="71"/>
      <c r="D61" s="72"/>
      <c r="E61" s="73"/>
    </row>
    <row r="62" spans="1:5" ht="26.25" x14ac:dyDescent="0.4">
      <c r="A62" s="74"/>
      <c r="B62" s="70"/>
      <c r="C62" s="71"/>
      <c r="D62" s="72"/>
      <c r="E62" s="73"/>
    </row>
    <row r="63" spans="1:5" ht="26.25" x14ac:dyDescent="0.4">
      <c r="A63" s="74"/>
      <c r="B63" s="70"/>
      <c r="C63" s="71"/>
      <c r="D63" s="72"/>
      <c r="E63" s="73"/>
    </row>
    <row r="64" spans="1:5" ht="26.25" x14ac:dyDescent="0.4">
      <c r="A64" s="74"/>
      <c r="B64" s="70"/>
      <c r="C64" s="71"/>
      <c r="D64" s="72"/>
      <c r="E64" s="73"/>
    </row>
    <row r="65" spans="1:5" ht="26.25" x14ac:dyDescent="0.4">
      <c r="A65" s="74"/>
      <c r="B65" s="70"/>
      <c r="C65" s="71"/>
      <c r="D65" s="72"/>
      <c r="E65" s="73"/>
    </row>
    <row r="66" spans="1:5" ht="26.25" x14ac:dyDescent="0.4">
      <c r="A66" s="74"/>
      <c r="B66" s="70"/>
      <c r="C66" s="71"/>
      <c r="D66" s="72"/>
      <c r="E66" s="73"/>
    </row>
    <row r="67" spans="1:5" ht="26.25" x14ac:dyDescent="0.4">
      <c r="A67" s="74"/>
      <c r="B67" s="70"/>
      <c r="C67" s="71"/>
      <c r="D67" s="72"/>
      <c r="E67" s="73"/>
    </row>
    <row r="68" spans="1:5" ht="26.25" x14ac:dyDescent="0.4">
      <c r="A68" s="74"/>
      <c r="B68" s="70"/>
      <c r="C68" s="71"/>
      <c r="D68" s="72"/>
      <c r="E68" s="73"/>
    </row>
    <row r="69" spans="1:5" ht="26.25" x14ac:dyDescent="0.4">
      <c r="A69" s="74"/>
      <c r="B69" s="70"/>
      <c r="C69" s="71"/>
      <c r="D69" s="72"/>
      <c r="E69" s="73"/>
    </row>
    <row r="70" spans="1:5" ht="26.25" x14ac:dyDescent="0.4">
      <c r="A70" s="74"/>
      <c r="B70" s="70"/>
      <c r="C70" s="71"/>
      <c r="D70" s="72"/>
      <c r="E70" s="73"/>
    </row>
    <row r="71" spans="1:5" ht="26.25" x14ac:dyDescent="0.4">
      <c r="A71" s="74"/>
      <c r="B71" s="70"/>
      <c r="C71" s="71"/>
      <c r="D71" s="72"/>
      <c r="E71" s="73"/>
    </row>
    <row r="72" spans="1:5" ht="26.25" x14ac:dyDescent="0.4">
      <c r="A72" s="74"/>
      <c r="B72" s="70"/>
      <c r="C72" s="71"/>
      <c r="D72" s="72"/>
      <c r="E72" s="73"/>
    </row>
    <row r="73" spans="1:5" ht="26.25" x14ac:dyDescent="0.4">
      <c r="A73" s="74"/>
      <c r="B73" s="70"/>
      <c r="C73" s="71"/>
      <c r="D73" s="72"/>
      <c r="E73" s="73"/>
    </row>
    <row r="74" spans="1:5" ht="26.25" x14ac:dyDescent="0.4">
      <c r="A74" s="74"/>
      <c r="B74" s="70"/>
      <c r="C74" s="71"/>
      <c r="D74" s="72"/>
      <c r="E74" s="73"/>
    </row>
    <row r="75" spans="1:5" ht="26.25" x14ac:dyDescent="0.4">
      <c r="A75" s="74"/>
      <c r="B75" s="70"/>
      <c r="C75" s="71"/>
      <c r="D75" s="72"/>
      <c r="E75" s="73"/>
    </row>
    <row r="76" spans="1:5" ht="26.25" x14ac:dyDescent="0.4">
      <c r="A76" s="74"/>
      <c r="B76" s="70"/>
      <c r="C76" s="71"/>
      <c r="D76" s="72"/>
      <c r="E76" s="73"/>
    </row>
    <row r="77" spans="1:5" ht="26.25" x14ac:dyDescent="0.4">
      <c r="A77" s="74"/>
      <c r="B77" s="70"/>
      <c r="C77" s="71"/>
      <c r="D77" s="72"/>
      <c r="E77" s="73"/>
    </row>
    <row r="78" spans="1:5" x14ac:dyDescent="0.25">
      <c r="A78" s="75"/>
      <c r="B78" s="75"/>
      <c r="C78" s="75"/>
      <c r="D78" s="75"/>
      <c r="E78" s="75"/>
    </row>
  </sheetData>
  <pageMargins left="0.70866141732283472" right="0.70866141732283472" top="0.74803149606299213" bottom="0.74803149606299213" header="0.31496062992125984" footer="0.31496062992125984"/>
  <pageSetup paperSize="5" scale="5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77"/>
  <sheetViews>
    <sheetView tabSelected="1" zoomScale="70" zoomScaleNormal="70" workbookViewId="0">
      <selection activeCell="G379" sqref="A1:G379"/>
    </sheetView>
  </sheetViews>
  <sheetFormatPr baseColWidth="10" defaultColWidth="196.28515625" defaultRowHeight="15" x14ac:dyDescent="0.25"/>
  <cols>
    <col min="1" max="1" width="60.7109375" customWidth="1"/>
    <col min="2" max="2" width="41.85546875" customWidth="1"/>
    <col min="3" max="3" width="28.42578125" customWidth="1"/>
    <col min="4" max="4" width="25.28515625" customWidth="1"/>
    <col min="5" max="5" width="22.5703125" customWidth="1"/>
    <col min="6" max="6" width="41.7109375" customWidth="1"/>
    <col min="7" max="7" width="40.140625" customWidth="1"/>
  </cols>
  <sheetData>
    <row r="2" spans="1:7" ht="24.75" x14ac:dyDescent="0.5">
      <c r="A2" s="17"/>
      <c r="B2" s="17"/>
      <c r="C2" s="18"/>
      <c r="D2" s="17"/>
      <c r="E2" s="17"/>
      <c r="F2" s="17"/>
      <c r="G2" s="17"/>
    </row>
    <row r="3" spans="1:7" ht="96" customHeight="1" x14ac:dyDescent="0.8">
      <c r="A3" s="19"/>
      <c r="B3" s="68" t="s">
        <v>149</v>
      </c>
      <c r="C3" s="17"/>
      <c r="D3" s="19"/>
      <c r="E3" s="19"/>
      <c r="F3" s="19"/>
      <c r="G3" s="19"/>
    </row>
    <row r="4" spans="1:7" ht="21" x14ac:dyDescent="0.35">
      <c r="A4" s="19"/>
      <c r="B4" s="20"/>
      <c r="C4" s="20"/>
      <c r="D4" s="20"/>
      <c r="E4" s="21"/>
      <c r="F4" s="20"/>
      <c r="G4" s="20"/>
    </row>
    <row r="5" spans="1:7" ht="21" x14ac:dyDescent="0.35">
      <c r="A5" s="22"/>
      <c r="B5" s="22"/>
      <c r="C5" s="22"/>
      <c r="D5" s="22"/>
      <c r="E5" s="22"/>
      <c r="F5" s="22"/>
      <c r="G5" s="22"/>
    </row>
    <row r="6" spans="1:7" ht="47.25" customHeight="1" x14ac:dyDescent="0.35">
      <c r="A6" s="23"/>
      <c r="B6" s="24"/>
      <c r="C6" s="24"/>
      <c r="D6" s="24"/>
      <c r="E6" s="24"/>
      <c r="F6" s="24"/>
      <c r="G6" s="24"/>
    </row>
    <row r="7" spans="1:7" ht="23.25" x14ac:dyDescent="0.35">
      <c r="A7" s="26" t="s">
        <v>15</v>
      </c>
      <c r="B7" s="25" t="s">
        <v>16</v>
      </c>
      <c r="C7" s="26" t="s">
        <v>17</v>
      </c>
      <c r="D7" s="26" t="s">
        <v>18</v>
      </c>
      <c r="E7" s="26" t="s">
        <v>148</v>
      </c>
      <c r="F7" s="39" t="s">
        <v>20</v>
      </c>
      <c r="G7" s="31" t="s">
        <v>19</v>
      </c>
    </row>
    <row r="8" spans="1:7" ht="23.25" x14ac:dyDescent="0.35">
      <c r="A8" s="26" t="s">
        <v>21</v>
      </c>
      <c r="B8" s="25">
        <v>65</v>
      </c>
      <c r="C8" s="26">
        <v>110</v>
      </c>
      <c r="D8" s="26">
        <v>114</v>
      </c>
      <c r="E8" s="26">
        <v>61</v>
      </c>
      <c r="F8" s="40">
        <v>224.2</v>
      </c>
      <c r="G8" s="31">
        <v>13676.199999999999</v>
      </c>
    </row>
    <row r="9" spans="1:7" ht="23.25" x14ac:dyDescent="0.35">
      <c r="A9" s="26" t="s">
        <v>22</v>
      </c>
      <c r="B9" s="25">
        <v>6</v>
      </c>
      <c r="C9" s="26">
        <v>0</v>
      </c>
      <c r="D9" s="26">
        <v>1</v>
      </c>
      <c r="E9" s="26">
        <v>5</v>
      </c>
      <c r="F9" s="40">
        <v>41.24</v>
      </c>
      <c r="G9" s="31">
        <v>206.20000000000002</v>
      </c>
    </row>
    <row r="10" spans="1:7" ht="23.25" x14ac:dyDescent="0.35">
      <c r="A10" s="26" t="s">
        <v>23</v>
      </c>
      <c r="B10" s="25">
        <v>8</v>
      </c>
      <c r="C10" s="26">
        <v>0</v>
      </c>
      <c r="D10" s="26">
        <v>2</v>
      </c>
      <c r="E10" s="26">
        <v>6</v>
      </c>
      <c r="F10" s="40">
        <v>19.82</v>
      </c>
      <c r="G10" s="31">
        <v>118.92</v>
      </c>
    </row>
    <row r="11" spans="1:7" ht="23.25" x14ac:dyDescent="0.35">
      <c r="A11" s="26" t="s">
        <v>24</v>
      </c>
      <c r="B11" s="25">
        <v>11</v>
      </c>
      <c r="C11" s="26">
        <v>0</v>
      </c>
      <c r="D11" s="26">
        <v>0</v>
      </c>
      <c r="E11" s="26">
        <v>11</v>
      </c>
      <c r="F11" s="29">
        <v>25</v>
      </c>
      <c r="G11" s="31">
        <v>275</v>
      </c>
    </row>
    <row r="12" spans="1:7" ht="23.25" x14ac:dyDescent="0.35">
      <c r="A12" s="26" t="s">
        <v>12</v>
      </c>
      <c r="B12" s="25">
        <v>12</v>
      </c>
      <c r="C12" s="26">
        <v>0</v>
      </c>
      <c r="D12" s="26">
        <v>1</v>
      </c>
      <c r="E12" s="26">
        <v>11</v>
      </c>
      <c r="F12" s="29">
        <v>25.96</v>
      </c>
      <c r="G12" s="31">
        <v>285.56</v>
      </c>
    </row>
    <row r="13" spans="1:7" ht="23.25" x14ac:dyDescent="0.35">
      <c r="A13" s="26" t="s">
        <v>25</v>
      </c>
      <c r="B13" s="25">
        <v>1</v>
      </c>
      <c r="C13" s="26">
        <v>5</v>
      </c>
      <c r="D13" s="26">
        <v>1</v>
      </c>
      <c r="E13" s="26">
        <v>5</v>
      </c>
      <c r="F13" s="29">
        <v>1180</v>
      </c>
      <c r="G13" s="31">
        <v>5900</v>
      </c>
    </row>
    <row r="14" spans="1:7" ht="23.25" x14ac:dyDescent="0.35">
      <c r="A14" s="26" t="s">
        <v>26</v>
      </c>
      <c r="B14" s="25">
        <v>0</v>
      </c>
      <c r="C14" s="26">
        <v>0</v>
      </c>
      <c r="D14" s="26">
        <v>0</v>
      </c>
      <c r="E14" s="26">
        <v>0</v>
      </c>
      <c r="F14" s="29">
        <v>0</v>
      </c>
      <c r="G14" s="31">
        <v>0</v>
      </c>
    </row>
    <row r="15" spans="1:7" ht="23.25" x14ac:dyDescent="0.35">
      <c r="A15" s="26" t="s">
        <v>27</v>
      </c>
      <c r="B15" s="25">
        <v>0</v>
      </c>
      <c r="C15" s="26">
        <v>0</v>
      </c>
      <c r="D15" s="26">
        <v>0</v>
      </c>
      <c r="E15" s="26">
        <v>0</v>
      </c>
      <c r="F15" s="29">
        <v>0</v>
      </c>
      <c r="G15" s="31">
        <v>0</v>
      </c>
    </row>
    <row r="16" spans="1:7" ht="23.25" x14ac:dyDescent="0.35">
      <c r="A16" s="26" t="s">
        <v>28</v>
      </c>
      <c r="B16" s="25">
        <v>0</v>
      </c>
      <c r="C16" s="26">
        <v>0</v>
      </c>
      <c r="D16" s="26">
        <v>0</v>
      </c>
      <c r="E16" s="26">
        <v>0</v>
      </c>
      <c r="F16" s="29">
        <v>0</v>
      </c>
      <c r="G16" s="31">
        <v>0</v>
      </c>
    </row>
    <row r="17" spans="1:7" ht="23.25" x14ac:dyDescent="0.35">
      <c r="A17" s="29" t="s">
        <v>29</v>
      </c>
      <c r="B17" s="25">
        <v>8</v>
      </c>
      <c r="C17" s="26">
        <v>0</v>
      </c>
      <c r="D17" s="26">
        <v>0</v>
      </c>
      <c r="E17" s="26">
        <v>8</v>
      </c>
      <c r="F17" s="29">
        <v>1200</v>
      </c>
      <c r="G17" s="31">
        <v>9600</v>
      </c>
    </row>
    <row r="18" spans="1:7" ht="23.25" x14ac:dyDescent="0.35">
      <c r="A18" s="29" t="s">
        <v>30</v>
      </c>
      <c r="B18" s="25">
        <v>2</v>
      </c>
      <c r="C18" s="26">
        <v>0</v>
      </c>
      <c r="D18" s="26">
        <v>0</v>
      </c>
      <c r="E18" s="26">
        <v>2</v>
      </c>
      <c r="F18" s="29">
        <v>14.16</v>
      </c>
      <c r="G18" s="31">
        <v>28.32</v>
      </c>
    </row>
    <row r="19" spans="1:7" ht="23.25" x14ac:dyDescent="0.35">
      <c r="A19" s="29" t="s">
        <v>31</v>
      </c>
      <c r="B19" s="25">
        <v>1</v>
      </c>
      <c r="C19" s="26">
        <v>0</v>
      </c>
      <c r="D19" s="26">
        <v>0</v>
      </c>
      <c r="E19" s="26">
        <v>1</v>
      </c>
      <c r="F19" s="29">
        <v>230.1</v>
      </c>
      <c r="G19" s="31">
        <v>230.1</v>
      </c>
    </row>
    <row r="20" spans="1:7" ht="23.25" x14ac:dyDescent="0.35">
      <c r="A20" s="26" t="s">
        <v>32</v>
      </c>
      <c r="B20" s="25">
        <v>1</v>
      </c>
      <c r="C20" s="26">
        <v>0</v>
      </c>
      <c r="D20" s="26">
        <v>0</v>
      </c>
      <c r="E20" s="26">
        <v>1</v>
      </c>
      <c r="F20" s="29">
        <v>59</v>
      </c>
      <c r="G20" s="31">
        <v>59</v>
      </c>
    </row>
    <row r="21" spans="1:7" ht="23.25" x14ac:dyDescent="0.35">
      <c r="A21" s="37" t="s">
        <v>33</v>
      </c>
      <c r="B21" s="25">
        <v>76</v>
      </c>
      <c r="C21" s="26">
        <v>0</v>
      </c>
      <c r="D21" s="26">
        <v>0</v>
      </c>
      <c r="E21" s="26">
        <v>76</v>
      </c>
      <c r="F21" s="29">
        <v>48.8</v>
      </c>
      <c r="G21" s="31">
        <v>3708.7999999999997</v>
      </c>
    </row>
    <row r="22" spans="1:7" ht="23.25" x14ac:dyDescent="0.35">
      <c r="A22" s="26" t="s">
        <v>34</v>
      </c>
      <c r="B22" s="25">
        <v>3</v>
      </c>
      <c r="C22" s="26">
        <v>0</v>
      </c>
      <c r="D22" s="26">
        <v>2</v>
      </c>
      <c r="E22" s="26">
        <v>1</v>
      </c>
      <c r="F22" s="29">
        <v>64.900000000000006</v>
      </c>
      <c r="G22" s="31">
        <v>64.900000000000006</v>
      </c>
    </row>
    <row r="23" spans="1:7" ht="23.25" x14ac:dyDescent="0.35">
      <c r="A23" s="29" t="s">
        <v>35</v>
      </c>
      <c r="B23" s="25">
        <v>4</v>
      </c>
      <c r="C23" s="26">
        <v>0</v>
      </c>
      <c r="D23" s="26">
        <v>0</v>
      </c>
      <c r="E23" s="26">
        <v>4</v>
      </c>
      <c r="F23" s="29">
        <v>44.84</v>
      </c>
      <c r="G23" s="31">
        <v>179.36</v>
      </c>
    </row>
    <row r="24" spans="1:7" ht="23.25" x14ac:dyDescent="0.35">
      <c r="A24" s="29" t="s">
        <v>36</v>
      </c>
      <c r="B24" s="25">
        <v>2</v>
      </c>
      <c r="C24" s="26">
        <v>1</v>
      </c>
      <c r="D24" s="26">
        <v>3</v>
      </c>
      <c r="E24" s="26">
        <v>0</v>
      </c>
      <c r="F24" s="29">
        <v>75</v>
      </c>
      <c r="G24" s="31">
        <v>0</v>
      </c>
    </row>
    <row r="25" spans="1:7" ht="23.25" x14ac:dyDescent="0.35">
      <c r="A25" s="26" t="s">
        <v>37</v>
      </c>
      <c r="B25" s="25">
        <v>6</v>
      </c>
      <c r="C25" s="26">
        <v>0</v>
      </c>
      <c r="D25" s="26">
        <v>0</v>
      </c>
      <c r="E25" s="26">
        <v>6</v>
      </c>
      <c r="F25" s="29">
        <v>383.5</v>
      </c>
      <c r="G25" s="31">
        <v>2301</v>
      </c>
    </row>
    <row r="26" spans="1:7" ht="23.25" x14ac:dyDescent="0.35">
      <c r="A26" s="26" t="s">
        <v>38</v>
      </c>
      <c r="B26" s="25">
        <v>45</v>
      </c>
      <c r="C26" s="26">
        <v>0</v>
      </c>
      <c r="D26" s="26">
        <v>2</v>
      </c>
      <c r="E26" s="26">
        <v>43</v>
      </c>
      <c r="F26" s="29">
        <v>49.56</v>
      </c>
      <c r="G26" s="31">
        <v>2131.08</v>
      </c>
    </row>
    <row r="27" spans="1:7" ht="23.25" x14ac:dyDescent="0.35">
      <c r="A27" s="26" t="s">
        <v>39</v>
      </c>
      <c r="B27" s="25">
        <v>32</v>
      </c>
      <c r="C27" s="26">
        <v>0</v>
      </c>
      <c r="D27" s="26">
        <v>2</v>
      </c>
      <c r="E27" s="26">
        <v>30</v>
      </c>
      <c r="F27" s="29">
        <v>41.3</v>
      </c>
      <c r="G27" s="31">
        <v>1239</v>
      </c>
    </row>
    <row r="28" spans="1:7" ht="23.25" x14ac:dyDescent="0.35">
      <c r="A28" s="26" t="s">
        <v>40</v>
      </c>
      <c r="B28" s="25">
        <v>173</v>
      </c>
      <c r="C28" s="26">
        <v>168</v>
      </c>
      <c r="D28" s="26">
        <v>26</v>
      </c>
      <c r="E28" s="26">
        <v>315</v>
      </c>
      <c r="F28" s="29">
        <v>39.159999999999997</v>
      </c>
      <c r="G28" s="31">
        <v>12335.4</v>
      </c>
    </row>
    <row r="29" spans="1:7" ht="23.25" x14ac:dyDescent="0.35">
      <c r="A29" s="29" t="s">
        <v>41</v>
      </c>
      <c r="B29" s="25">
        <v>0</v>
      </c>
      <c r="C29" s="26">
        <v>0</v>
      </c>
      <c r="D29" s="26">
        <v>0</v>
      </c>
      <c r="E29" s="26">
        <v>0</v>
      </c>
      <c r="F29" s="29">
        <v>0</v>
      </c>
      <c r="G29" s="31">
        <v>0</v>
      </c>
    </row>
    <row r="30" spans="1:7" ht="23.25" x14ac:dyDescent="0.35">
      <c r="A30" s="26" t="s">
        <v>42</v>
      </c>
      <c r="B30" s="25">
        <v>0</v>
      </c>
      <c r="C30" s="26">
        <v>0</v>
      </c>
      <c r="D30" s="26">
        <v>0</v>
      </c>
      <c r="E30" s="26">
        <v>0</v>
      </c>
      <c r="F30" s="29">
        <v>0</v>
      </c>
      <c r="G30" s="31">
        <v>0</v>
      </c>
    </row>
    <row r="31" spans="1:7" ht="23.25" x14ac:dyDescent="0.35">
      <c r="A31" s="26" t="s">
        <v>43</v>
      </c>
      <c r="B31" s="25">
        <v>17</v>
      </c>
      <c r="C31" s="26">
        <v>0</v>
      </c>
      <c r="D31" s="26">
        <v>1</v>
      </c>
      <c r="E31" s="26">
        <v>16</v>
      </c>
      <c r="F31" s="29">
        <v>94.4</v>
      </c>
      <c r="G31" s="31">
        <v>1510.4</v>
      </c>
    </row>
    <row r="32" spans="1:7" ht="23.25" x14ac:dyDescent="0.35">
      <c r="A32" s="26" t="s">
        <v>44</v>
      </c>
      <c r="B32" s="25">
        <v>6</v>
      </c>
      <c r="C32" s="26">
        <v>10</v>
      </c>
      <c r="D32" s="26">
        <v>3</v>
      </c>
      <c r="E32" s="26">
        <v>13</v>
      </c>
      <c r="F32" s="29">
        <v>59</v>
      </c>
      <c r="G32" s="31">
        <v>767</v>
      </c>
    </row>
    <row r="33" spans="1:7" ht="23.25" x14ac:dyDescent="0.35">
      <c r="A33" s="26" t="s">
        <v>45</v>
      </c>
      <c r="B33" s="25">
        <v>600</v>
      </c>
      <c r="C33" s="26">
        <v>0</v>
      </c>
      <c r="D33" s="26">
        <v>100</v>
      </c>
      <c r="E33" s="26">
        <v>500</v>
      </c>
      <c r="F33" s="29">
        <v>3.84</v>
      </c>
      <c r="G33" s="31">
        <v>1920</v>
      </c>
    </row>
    <row r="34" spans="1:7" ht="23.25" x14ac:dyDescent="0.35">
      <c r="A34" s="26" t="s">
        <v>46</v>
      </c>
      <c r="B34" s="25">
        <v>2667</v>
      </c>
      <c r="C34" s="26">
        <v>0</v>
      </c>
      <c r="D34" s="26">
        <v>1023</v>
      </c>
      <c r="E34" s="26">
        <v>1644</v>
      </c>
      <c r="F34" s="29">
        <v>2.66</v>
      </c>
      <c r="G34" s="31">
        <v>4373.04</v>
      </c>
    </row>
    <row r="35" spans="1:7" ht="23.25" x14ac:dyDescent="0.35">
      <c r="A35" s="26" t="s">
        <v>47</v>
      </c>
      <c r="B35" s="25">
        <v>100</v>
      </c>
      <c r="C35" s="26">
        <v>200</v>
      </c>
      <c r="D35" s="26">
        <v>100</v>
      </c>
      <c r="E35" s="26">
        <v>200</v>
      </c>
      <c r="F35" s="29">
        <v>5.42</v>
      </c>
      <c r="G35" s="31">
        <v>1084</v>
      </c>
    </row>
    <row r="36" spans="1:7" ht="23.25" x14ac:dyDescent="0.35">
      <c r="A36" s="26" t="s">
        <v>48</v>
      </c>
      <c r="B36" s="25">
        <v>7</v>
      </c>
      <c r="C36" s="26">
        <v>25</v>
      </c>
      <c r="D36" s="26">
        <v>5</v>
      </c>
      <c r="E36" s="26">
        <v>27</v>
      </c>
      <c r="F36" s="29">
        <v>354</v>
      </c>
      <c r="G36" s="31">
        <v>9558</v>
      </c>
    </row>
    <row r="37" spans="1:7" ht="23.25" x14ac:dyDescent="0.35">
      <c r="A37" s="26" t="s">
        <v>49</v>
      </c>
      <c r="B37" s="25">
        <v>50</v>
      </c>
      <c r="C37" s="26">
        <v>0</v>
      </c>
      <c r="D37" s="26">
        <v>2</v>
      </c>
      <c r="E37" s="26">
        <v>48</v>
      </c>
      <c r="F37" s="29">
        <v>21.71</v>
      </c>
      <c r="G37" s="31">
        <v>1042.08</v>
      </c>
    </row>
    <row r="38" spans="1:7" ht="23.25" x14ac:dyDescent="0.35">
      <c r="A38" s="26" t="s">
        <v>50</v>
      </c>
      <c r="B38" s="25">
        <v>2</v>
      </c>
      <c r="C38" s="26">
        <v>0</v>
      </c>
      <c r="D38" s="26">
        <v>0</v>
      </c>
      <c r="E38" s="26">
        <v>2</v>
      </c>
      <c r="F38" s="29">
        <v>283.2</v>
      </c>
      <c r="G38" s="31">
        <v>566.4</v>
      </c>
    </row>
    <row r="39" spans="1:7" ht="23.25" x14ac:dyDescent="0.35">
      <c r="A39" s="26" t="s">
        <v>51</v>
      </c>
      <c r="B39" s="25">
        <v>6</v>
      </c>
      <c r="C39" s="26">
        <v>0</v>
      </c>
      <c r="D39" s="26">
        <v>1</v>
      </c>
      <c r="E39" s="26">
        <v>5</v>
      </c>
      <c r="F39" s="29">
        <v>194.58</v>
      </c>
      <c r="G39" s="31">
        <v>972.90000000000009</v>
      </c>
    </row>
    <row r="40" spans="1:7" ht="23.25" x14ac:dyDescent="0.35">
      <c r="A40" s="26" t="s">
        <v>52</v>
      </c>
      <c r="B40" s="25">
        <v>0</v>
      </c>
      <c r="C40" s="26">
        <v>0</v>
      </c>
      <c r="D40" s="26">
        <v>0</v>
      </c>
      <c r="E40" s="26">
        <v>0</v>
      </c>
      <c r="F40" s="29">
        <v>0</v>
      </c>
      <c r="G40" s="31">
        <v>0</v>
      </c>
    </row>
    <row r="41" spans="1:7" ht="23.25" x14ac:dyDescent="0.35">
      <c r="A41" s="26" t="s">
        <v>53</v>
      </c>
      <c r="B41" s="25">
        <v>28</v>
      </c>
      <c r="C41" s="26">
        <v>0</v>
      </c>
      <c r="D41" s="26">
        <v>6</v>
      </c>
      <c r="E41" s="26">
        <v>22</v>
      </c>
      <c r="F41" s="29">
        <v>44.83</v>
      </c>
      <c r="G41" s="31">
        <v>986.26</v>
      </c>
    </row>
    <row r="42" spans="1:7" ht="23.25" x14ac:dyDescent="0.35">
      <c r="A42" s="26" t="s">
        <v>54</v>
      </c>
      <c r="B42" s="25">
        <v>12</v>
      </c>
      <c r="C42" s="26">
        <v>0</v>
      </c>
      <c r="D42" s="26">
        <v>10</v>
      </c>
      <c r="E42" s="26">
        <v>2</v>
      </c>
      <c r="F42" s="29">
        <v>37.76</v>
      </c>
      <c r="G42" s="31">
        <v>75.52</v>
      </c>
    </row>
    <row r="43" spans="1:7" ht="23.25" x14ac:dyDescent="0.35">
      <c r="A43" s="26" t="s">
        <v>124</v>
      </c>
      <c r="B43" s="25">
        <v>2</v>
      </c>
      <c r="C43" s="26">
        <v>0</v>
      </c>
      <c r="D43" s="26">
        <v>0</v>
      </c>
      <c r="E43" s="26">
        <v>2</v>
      </c>
      <c r="F43" s="29">
        <v>2830</v>
      </c>
      <c r="G43" s="31">
        <v>5660</v>
      </c>
    </row>
    <row r="44" spans="1:7" ht="23.25" x14ac:dyDescent="0.35">
      <c r="A44" s="29" t="s">
        <v>55</v>
      </c>
      <c r="B44" s="25">
        <v>27</v>
      </c>
      <c r="C44" s="26">
        <v>0</v>
      </c>
      <c r="D44" s="26">
        <v>25</v>
      </c>
      <c r="E44" s="26">
        <v>2</v>
      </c>
      <c r="F44" s="29">
        <v>5</v>
      </c>
      <c r="G44" s="31">
        <v>10</v>
      </c>
    </row>
    <row r="45" spans="1:7" ht="23.25" x14ac:dyDescent="0.35">
      <c r="A45" s="29" t="s">
        <v>56</v>
      </c>
      <c r="B45" s="25">
        <v>3</v>
      </c>
      <c r="C45" s="26">
        <v>0</v>
      </c>
      <c r="D45" s="26">
        <v>0</v>
      </c>
      <c r="E45" s="26">
        <v>3</v>
      </c>
      <c r="F45" s="29">
        <v>60</v>
      </c>
      <c r="G45" s="31">
        <v>180</v>
      </c>
    </row>
    <row r="46" spans="1:7" ht="23.25" x14ac:dyDescent="0.35">
      <c r="A46" s="26" t="s">
        <v>8</v>
      </c>
      <c r="B46" s="25">
        <v>180</v>
      </c>
      <c r="C46" s="26">
        <v>0</v>
      </c>
      <c r="D46" s="26">
        <v>5</v>
      </c>
      <c r="E46" s="26">
        <v>175</v>
      </c>
      <c r="F46" s="29">
        <v>7.08</v>
      </c>
      <c r="G46" s="31">
        <v>1239</v>
      </c>
    </row>
    <row r="47" spans="1:7" ht="23.25" x14ac:dyDescent="0.35">
      <c r="A47" s="29" t="s">
        <v>57</v>
      </c>
      <c r="B47" s="25">
        <v>68</v>
      </c>
      <c r="C47" s="26">
        <v>0</v>
      </c>
      <c r="D47" s="26">
        <v>17</v>
      </c>
      <c r="E47" s="26">
        <v>51</v>
      </c>
      <c r="F47" s="29">
        <v>12.29</v>
      </c>
      <c r="G47" s="31">
        <v>626.79</v>
      </c>
    </row>
    <row r="48" spans="1:7" ht="23.25" x14ac:dyDescent="0.35">
      <c r="A48" s="26" t="s">
        <v>7</v>
      </c>
      <c r="B48" s="25">
        <v>86</v>
      </c>
      <c r="C48" s="26">
        <v>60</v>
      </c>
      <c r="D48" s="26">
        <v>82</v>
      </c>
      <c r="E48" s="26">
        <v>64</v>
      </c>
      <c r="F48" s="29">
        <v>7.08</v>
      </c>
      <c r="G48" s="31">
        <v>453.12</v>
      </c>
    </row>
    <row r="49" spans="1:7" ht="23.25" x14ac:dyDescent="0.35">
      <c r="A49" s="26" t="s">
        <v>11</v>
      </c>
      <c r="B49" s="25">
        <v>11</v>
      </c>
      <c r="C49" s="26">
        <v>0</v>
      </c>
      <c r="D49" s="26">
        <v>0</v>
      </c>
      <c r="E49" s="26">
        <v>11</v>
      </c>
      <c r="F49" s="29">
        <v>17.21</v>
      </c>
      <c r="G49" s="31">
        <v>189.31</v>
      </c>
    </row>
    <row r="50" spans="1:7" ht="23.25" x14ac:dyDescent="0.35">
      <c r="A50" s="26" t="s">
        <v>58</v>
      </c>
      <c r="B50" s="25">
        <v>45</v>
      </c>
      <c r="C50" s="26">
        <v>0</v>
      </c>
      <c r="D50" s="26">
        <v>4</v>
      </c>
      <c r="E50" s="26">
        <v>41</v>
      </c>
      <c r="F50" s="29">
        <v>22.61</v>
      </c>
      <c r="G50" s="31">
        <v>927.01</v>
      </c>
    </row>
    <row r="51" spans="1:7" ht="23.25" x14ac:dyDescent="0.35">
      <c r="A51" s="29" t="s">
        <v>59</v>
      </c>
      <c r="B51" s="25">
        <v>4</v>
      </c>
      <c r="C51" s="26">
        <v>0</v>
      </c>
      <c r="D51" s="26">
        <v>1</v>
      </c>
      <c r="E51" s="26">
        <v>3</v>
      </c>
      <c r="F51" s="29">
        <v>88.5</v>
      </c>
      <c r="G51" s="31">
        <v>265.5</v>
      </c>
    </row>
    <row r="52" spans="1:7" ht="23.25" x14ac:dyDescent="0.35">
      <c r="A52" s="26" t="s">
        <v>60</v>
      </c>
      <c r="B52" s="25">
        <v>32</v>
      </c>
      <c r="C52" s="26">
        <v>0</v>
      </c>
      <c r="D52" s="26">
        <v>4</v>
      </c>
      <c r="E52" s="26">
        <v>28</v>
      </c>
      <c r="F52" s="29">
        <v>19.079999999999998</v>
      </c>
      <c r="G52" s="31">
        <v>534.24</v>
      </c>
    </row>
    <row r="53" spans="1:7" ht="23.25" x14ac:dyDescent="0.35">
      <c r="A53" s="38" t="s">
        <v>61</v>
      </c>
      <c r="B53" s="25">
        <v>37</v>
      </c>
      <c r="C53" s="26">
        <v>0</v>
      </c>
      <c r="D53" s="26">
        <v>4</v>
      </c>
      <c r="E53" s="26">
        <v>33</v>
      </c>
      <c r="F53" s="29">
        <v>19.079999999999998</v>
      </c>
      <c r="G53" s="31">
        <v>629.64</v>
      </c>
    </row>
    <row r="54" spans="1:7" ht="23.25" x14ac:dyDescent="0.35">
      <c r="A54" s="38" t="s">
        <v>13</v>
      </c>
      <c r="B54" s="25">
        <v>0</v>
      </c>
      <c r="C54" s="26">
        <v>48</v>
      </c>
      <c r="D54" s="26">
        <v>19</v>
      </c>
      <c r="E54" s="26">
        <v>29</v>
      </c>
      <c r="F54" s="29">
        <v>24.58</v>
      </c>
      <c r="G54" s="31">
        <v>712.81999999999994</v>
      </c>
    </row>
    <row r="55" spans="1:7" ht="23.25" x14ac:dyDescent="0.35">
      <c r="A55" s="38" t="s">
        <v>14</v>
      </c>
      <c r="B55" s="25">
        <v>0</v>
      </c>
      <c r="C55" s="26">
        <v>48</v>
      </c>
      <c r="D55" s="26">
        <v>25</v>
      </c>
      <c r="E55" s="26">
        <v>23</v>
      </c>
      <c r="F55" s="29">
        <v>24.58</v>
      </c>
      <c r="G55" s="31">
        <v>565.33999999999992</v>
      </c>
    </row>
    <row r="56" spans="1:7" ht="23.25" x14ac:dyDescent="0.35">
      <c r="A56" s="29" t="s">
        <v>62</v>
      </c>
      <c r="B56" s="25">
        <v>0</v>
      </c>
      <c r="C56" s="26">
        <v>48</v>
      </c>
      <c r="D56" s="26">
        <v>19</v>
      </c>
      <c r="E56" s="26">
        <v>29</v>
      </c>
      <c r="F56" s="29">
        <v>24.58</v>
      </c>
      <c r="G56" s="31">
        <v>712.81999999999994</v>
      </c>
    </row>
    <row r="57" spans="1:7" ht="23.25" x14ac:dyDescent="0.35">
      <c r="A57" s="29" t="s">
        <v>63</v>
      </c>
      <c r="B57" s="25">
        <v>36</v>
      </c>
      <c r="C57" s="26">
        <v>0</v>
      </c>
      <c r="D57" s="26">
        <v>2</v>
      </c>
      <c r="E57" s="26">
        <v>34</v>
      </c>
      <c r="F57" s="29">
        <v>19.079999999999998</v>
      </c>
      <c r="G57" s="31">
        <v>648.71999999999991</v>
      </c>
    </row>
    <row r="58" spans="1:7" ht="23.25" x14ac:dyDescent="0.35">
      <c r="A58" s="29" t="s">
        <v>64</v>
      </c>
      <c r="B58" s="25">
        <v>17</v>
      </c>
      <c r="C58" s="26">
        <v>0</v>
      </c>
      <c r="D58" s="26">
        <v>0</v>
      </c>
      <c r="E58" s="26">
        <v>17</v>
      </c>
      <c r="F58" s="29">
        <v>28.52</v>
      </c>
      <c r="G58" s="31">
        <v>484.84</v>
      </c>
    </row>
    <row r="59" spans="1:7" ht="23.25" x14ac:dyDescent="0.35">
      <c r="A59" s="29" t="s">
        <v>65</v>
      </c>
      <c r="B59" s="25">
        <v>0</v>
      </c>
      <c r="C59" s="26">
        <v>2</v>
      </c>
      <c r="D59" s="26">
        <v>2</v>
      </c>
      <c r="E59" s="26">
        <v>0</v>
      </c>
      <c r="F59" s="29">
        <v>401.2</v>
      </c>
      <c r="G59" s="31">
        <v>0</v>
      </c>
    </row>
    <row r="60" spans="1:7" ht="23.25" x14ac:dyDescent="0.35">
      <c r="A60" s="29" t="s">
        <v>66</v>
      </c>
      <c r="B60" s="25">
        <v>2</v>
      </c>
      <c r="C60" s="26">
        <v>5</v>
      </c>
      <c r="D60" s="26">
        <v>1</v>
      </c>
      <c r="E60" s="26">
        <v>6</v>
      </c>
      <c r="F60" s="29">
        <v>365.8</v>
      </c>
      <c r="G60" s="31">
        <v>2194.8000000000002</v>
      </c>
    </row>
    <row r="61" spans="1:7" ht="23.25" x14ac:dyDescent="0.35">
      <c r="A61" s="29" t="s">
        <v>67</v>
      </c>
      <c r="B61" s="25">
        <v>18</v>
      </c>
      <c r="C61" s="26">
        <v>0</v>
      </c>
      <c r="D61" s="26">
        <v>1</v>
      </c>
      <c r="E61" s="26">
        <v>17</v>
      </c>
      <c r="F61" s="29">
        <v>548.1</v>
      </c>
      <c r="G61" s="31">
        <v>9317.7000000000007</v>
      </c>
    </row>
    <row r="62" spans="1:7" ht="23.25" x14ac:dyDescent="0.35">
      <c r="A62" s="29" t="s">
        <v>68</v>
      </c>
      <c r="B62" s="25">
        <v>59</v>
      </c>
      <c r="C62" s="26">
        <v>0</v>
      </c>
      <c r="D62" s="26">
        <v>0</v>
      </c>
      <c r="E62" s="26">
        <v>59</v>
      </c>
      <c r="F62" s="29">
        <v>5</v>
      </c>
      <c r="G62" s="31">
        <v>295</v>
      </c>
    </row>
    <row r="63" spans="1:7" ht="23.25" x14ac:dyDescent="0.35">
      <c r="A63" s="29" t="s">
        <v>125</v>
      </c>
      <c r="B63" s="25">
        <v>1</v>
      </c>
      <c r="C63" s="26">
        <v>0</v>
      </c>
      <c r="D63" s="26">
        <v>0</v>
      </c>
      <c r="E63" s="26">
        <v>1</v>
      </c>
      <c r="F63" s="29">
        <v>54.28</v>
      </c>
      <c r="G63" s="31">
        <v>54.28</v>
      </c>
    </row>
    <row r="64" spans="1:7" ht="23.25" x14ac:dyDescent="0.35">
      <c r="A64" s="26" t="s">
        <v>69</v>
      </c>
      <c r="B64" s="25">
        <v>16</v>
      </c>
      <c r="C64" s="26">
        <v>0</v>
      </c>
      <c r="D64" s="26">
        <v>0</v>
      </c>
      <c r="E64" s="26">
        <v>16</v>
      </c>
      <c r="F64" s="29">
        <v>49.56</v>
      </c>
      <c r="G64" s="31">
        <v>792.96</v>
      </c>
    </row>
    <row r="65" spans="1:7" ht="23.25" x14ac:dyDescent="0.35">
      <c r="A65" s="26" t="s">
        <v>70</v>
      </c>
      <c r="B65" s="25">
        <v>29</v>
      </c>
      <c r="C65" s="26">
        <v>0</v>
      </c>
      <c r="D65" s="26">
        <v>0</v>
      </c>
      <c r="E65" s="26">
        <v>29</v>
      </c>
      <c r="F65" s="29">
        <v>49.56</v>
      </c>
      <c r="G65" s="31">
        <v>1437.24</v>
      </c>
    </row>
    <row r="66" spans="1:7" ht="23.25" x14ac:dyDescent="0.35">
      <c r="A66" s="26" t="s">
        <v>71</v>
      </c>
      <c r="B66" s="25">
        <v>1</v>
      </c>
      <c r="C66" s="26">
        <v>0</v>
      </c>
      <c r="D66" s="26">
        <v>0</v>
      </c>
      <c r="E66" s="26">
        <v>1</v>
      </c>
      <c r="F66" s="29">
        <v>75</v>
      </c>
      <c r="G66" s="31">
        <v>75</v>
      </c>
    </row>
    <row r="67" spans="1:7" ht="23.25" x14ac:dyDescent="0.35">
      <c r="A67" s="29" t="s">
        <v>72</v>
      </c>
      <c r="B67" s="25">
        <v>3</v>
      </c>
      <c r="C67" s="26">
        <v>0</v>
      </c>
      <c r="D67" s="26">
        <v>1</v>
      </c>
      <c r="E67" s="26">
        <v>2</v>
      </c>
      <c r="F67" s="29">
        <v>23.6</v>
      </c>
      <c r="G67" s="31">
        <v>47.2</v>
      </c>
    </row>
    <row r="68" spans="1:7" ht="23.25" x14ac:dyDescent="0.35">
      <c r="A68" s="29" t="s">
        <v>73</v>
      </c>
      <c r="B68" s="25">
        <v>0</v>
      </c>
      <c r="C68" s="26">
        <v>9</v>
      </c>
      <c r="D68" s="26">
        <v>9</v>
      </c>
      <c r="E68" s="26">
        <v>0</v>
      </c>
      <c r="F68" s="29">
        <v>59</v>
      </c>
      <c r="G68" s="31">
        <v>0</v>
      </c>
    </row>
    <row r="69" spans="1:7" ht="23.25" x14ac:dyDescent="0.35">
      <c r="A69" s="29" t="s">
        <v>74</v>
      </c>
      <c r="B69" s="25">
        <v>0</v>
      </c>
      <c r="C69" s="26">
        <v>2</v>
      </c>
      <c r="D69" s="26">
        <v>0</v>
      </c>
      <c r="E69" s="26">
        <v>2</v>
      </c>
      <c r="F69" s="29">
        <v>90.86</v>
      </c>
      <c r="G69" s="31">
        <v>181.72</v>
      </c>
    </row>
    <row r="70" spans="1:7" ht="23.25" x14ac:dyDescent="0.35">
      <c r="A70" s="29" t="s">
        <v>75</v>
      </c>
      <c r="B70" s="25">
        <v>5</v>
      </c>
      <c r="C70" s="26">
        <v>0</v>
      </c>
      <c r="D70" s="26">
        <v>0</v>
      </c>
      <c r="E70" s="26">
        <v>5</v>
      </c>
      <c r="F70" s="29">
        <v>11.8</v>
      </c>
      <c r="G70" s="31">
        <v>59</v>
      </c>
    </row>
    <row r="71" spans="1:7" ht="23.25" x14ac:dyDescent="0.35">
      <c r="A71" s="29" t="s">
        <v>76</v>
      </c>
      <c r="B71" s="25">
        <v>6</v>
      </c>
      <c r="C71" s="26">
        <v>15</v>
      </c>
      <c r="D71" s="26">
        <v>3</v>
      </c>
      <c r="E71" s="26">
        <v>18</v>
      </c>
      <c r="F71" s="29">
        <v>118</v>
      </c>
      <c r="G71" s="31">
        <v>2124</v>
      </c>
    </row>
    <row r="72" spans="1:7" ht="23.25" x14ac:dyDescent="0.35">
      <c r="A72" s="29" t="s">
        <v>77</v>
      </c>
      <c r="B72" s="25">
        <v>17</v>
      </c>
      <c r="C72" s="26">
        <v>0</v>
      </c>
      <c r="D72" s="26">
        <v>2</v>
      </c>
      <c r="E72" s="26">
        <v>15</v>
      </c>
      <c r="F72" s="29">
        <v>53.1</v>
      </c>
      <c r="G72" s="31">
        <v>796.5</v>
      </c>
    </row>
    <row r="73" spans="1:7" ht="23.25" x14ac:dyDescent="0.35">
      <c r="A73" s="29" t="s">
        <v>78</v>
      </c>
      <c r="B73" s="25">
        <v>5</v>
      </c>
      <c r="C73" s="26">
        <v>0</v>
      </c>
      <c r="D73" s="26">
        <v>3</v>
      </c>
      <c r="E73" s="26">
        <v>2</v>
      </c>
      <c r="F73" s="29">
        <v>14.16</v>
      </c>
      <c r="G73" s="31">
        <v>28.32</v>
      </c>
    </row>
    <row r="74" spans="1:7" ht="23.25" x14ac:dyDescent="0.35">
      <c r="A74" s="29" t="s">
        <v>79</v>
      </c>
      <c r="B74" s="25">
        <v>2</v>
      </c>
      <c r="C74" s="26">
        <v>0</v>
      </c>
      <c r="D74" s="26">
        <v>2</v>
      </c>
      <c r="E74" s="26">
        <v>0</v>
      </c>
      <c r="F74" s="29">
        <v>34.22</v>
      </c>
      <c r="G74" s="31">
        <v>0</v>
      </c>
    </row>
    <row r="75" spans="1:7" ht="23.25" x14ac:dyDescent="0.35">
      <c r="A75" s="29" t="s">
        <v>80</v>
      </c>
      <c r="B75" s="25">
        <v>2</v>
      </c>
      <c r="C75" s="26">
        <v>0</v>
      </c>
      <c r="D75" s="26">
        <v>0</v>
      </c>
      <c r="E75" s="26">
        <v>2</v>
      </c>
      <c r="F75" s="29">
        <v>60</v>
      </c>
      <c r="G75" s="31">
        <v>120</v>
      </c>
    </row>
    <row r="76" spans="1:7" ht="23.25" x14ac:dyDescent="0.35">
      <c r="A76" s="29" t="s">
        <v>81</v>
      </c>
      <c r="B76" s="25">
        <v>100</v>
      </c>
      <c r="C76" s="26">
        <v>0</v>
      </c>
      <c r="D76" s="26">
        <v>100</v>
      </c>
      <c r="E76" s="26">
        <v>0</v>
      </c>
      <c r="F76" s="29">
        <v>7.39</v>
      </c>
      <c r="G76" s="31">
        <v>0</v>
      </c>
    </row>
    <row r="77" spans="1:7" ht="23.25" x14ac:dyDescent="0.35">
      <c r="A77" s="29" t="s">
        <v>82</v>
      </c>
      <c r="B77" s="25">
        <v>1</v>
      </c>
      <c r="C77" s="26">
        <v>0</v>
      </c>
      <c r="D77" s="26">
        <v>0</v>
      </c>
      <c r="E77" s="26">
        <v>1</v>
      </c>
      <c r="F77" s="29">
        <v>1200</v>
      </c>
      <c r="G77" s="31">
        <v>1200</v>
      </c>
    </row>
    <row r="78" spans="1:7" ht="23.25" x14ac:dyDescent="0.35">
      <c r="A78" s="29" t="s">
        <v>83</v>
      </c>
      <c r="B78" s="25">
        <v>500</v>
      </c>
      <c r="C78" s="26">
        <v>0</v>
      </c>
      <c r="D78" s="26">
        <v>0</v>
      </c>
      <c r="E78" s="26">
        <v>500</v>
      </c>
      <c r="F78" s="29">
        <v>7.63</v>
      </c>
      <c r="G78" s="31">
        <v>3815</v>
      </c>
    </row>
    <row r="79" spans="1:7" ht="23.25" x14ac:dyDescent="0.35">
      <c r="A79" s="29" t="s">
        <v>84</v>
      </c>
      <c r="B79" s="27">
        <v>283</v>
      </c>
      <c r="C79" s="26">
        <v>0</v>
      </c>
      <c r="D79" s="28">
        <v>0</v>
      </c>
      <c r="E79" s="26">
        <v>283</v>
      </c>
      <c r="F79" s="29">
        <v>5.53</v>
      </c>
      <c r="G79" s="31">
        <v>1564.99</v>
      </c>
    </row>
    <row r="80" spans="1:7" ht="23.25" x14ac:dyDescent="0.35">
      <c r="A80" s="29" t="s">
        <v>85</v>
      </c>
      <c r="B80" s="25">
        <v>7</v>
      </c>
      <c r="C80" s="26">
        <v>0</v>
      </c>
      <c r="D80" s="26">
        <v>0</v>
      </c>
      <c r="E80" s="26">
        <v>7</v>
      </c>
      <c r="F80" s="29">
        <v>118</v>
      </c>
      <c r="G80" s="31">
        <v>826</v>
      </c>
    </row>
    <row r="81" spans="1:7" ht="23.25" x14ac:dyDescent="0.35">
      <c r="A81" s="29" t="s">
        <v>86</v>
      </c>
      <c r="B81" s="25">
        <v>3000</v>
      </c>
      <c r="C81" s="26">
        <v>0</v>
      </c>
      <c r="D81" s="26">
        <v>850</v>
      </c>
      <c r="E81" s="26">
        <v>2150</v>
      </c>
      <c r="F81" s="29">
        <v>1.18</v>
      </c>
      <c r="G81" s="31">
        <v>2537</v>
      </c>
    </row>
    <row r="82" spans="1:7" ht="23.25" x14ac:dyDescent="0.35">
      <c r="A82" s="29" t="s">
        <v>87</v>
      </c>
      <c r="B82" s="25">
        <v>0</v>
      </c>
      <c r="C82" s="26">
        <v>0</v>
      </c>
      <c r="D82" s="26">
        <v>0</v>
      </c>
      <c r="E82" s="26">
        <v>0</v>
      </c>
      <c r="F82" s="29">
        <v>0</v>
      </c>
      <c r="G82" s="31">
        <v>0</v>
      </c>
    </row>
    <row r="83" spans="1:7" ht="23.25" x14ac:dyDescent="0.35">
      <c r="A83" s="29" t="s">
        <v>88</v>
      </c>
      <c r="B83" s="25"/>
      <c r="C83" s="26"/>
      <c r="D83" s="26"/>
      <c r="E83" s="26">
        <v>0</v>
      </c>
      <c r="F83" s="29"/>
      <c r="G83" s="31">
        <v>0</v>
      </c>
    </row>
    <row r="84" spans="1:7" ht="23.25" x14ac:dyDescent="0.35">
      <c r="A84" s="29" t="s">
        <v>88</v>
      </c>
      <c r="B84" s="25">
        <v>1</v>
      </c>
      <c r="C84" s="26">
        <v>0</v>
      </c>
      <c r="D84" s="26">
        <v>1</v>
      </c>
      <c r="E84" s="26">
        <v>0</v>
      </c>
      <c r="F84" s="29">
        <v>82.6</v>
      </c>
      <c r="G84" s="31">
        <v>0</v>
      </c>
    </row>
    <row r="85" spans="1:7" ht="23.25" x14ac:dyDescent="0.35">
      <c r="A85" s="29" t="s">
        <v>126</v>
      </c>
      <c r="B85" s="25">
        <v>11</v>
      </c>
      <c r="C85" s="26">
        <v>0</v>
      </c>
      <c r="D85" s="26">
        <v>1</v>
      </c>
      <c r="E85" s="26">
        <v>10</v>
      </c>
      <c r="F85" s="29">
        <v>35.4</v>
      </c>
      <c r="G85" s="31">
        <v>354</v>
      </c>
    </row>
    <row r="86" spans="1:7" ht="23.25" x14ac:dyDescent="0.35">
      <c r="A86" s="29" t="s">
        <v>127</v>
      </c>
      <c r="B86" s="25">
        <v>3</v>
      </c>
      <c r="C86" s="26">
        <v>0</v>
      </c>
      <c r="D86" s="26">
        <v>1</v>
      </c>
      <c r="E86" s="26">
        <v>2</v>
      </c>
      <c r="F86" s="29">
        <v>35.4</v>
      </c>
      <c r="G86" s="31">
        <v>70.8</v>
      </c>
    </row>
    <row r="87" spans="1:7" ht="23.25" x14ac:dyDescent="0.35">
      <c r="A87" s="29" t="s">
        <v>89</v>
      </c>
      <c r="B87" s="25">
        <v>24</v>
      </c>
      <c r="C87" s="26">
        <v>0</v>
      </c>
      <c r="D87" s="26">
        <v>0</v>
      </c>
      <c r="E87" s="26">
        <v>24</v>
      </c>
      <c r="F87" s="29">
        <v>472</v>
      </c>
      <c r="G87" s="31">
        <v>11328</v>
      </c>
    </row>
    <row r="88" spans="1:7" ht="23.25" x14ac:dyDescent="0.35">
      <c r="A88" s="29" t="s">
        <v>90</v>
      </c>
      <c r="B88" s="25">
        <v>5</v>
      </c>
      <c r="C88" s="26">
        <v>0</v>
      </c>
      <c r="D88" s="26">
        <v>0</v>
      </c>
      <c r="E88" s="26">
        <v>5</v>
      </c>
      <c r="F88" s="29">
        <v>460.2</v>
      </c>
      <c r="G88" s="31">
        <v>2301</v>
      </c>
    </row>
    <row r="89" spans="1:7" ht="23.25" x14ac:dyDescent="0.35">
      <c r="A89" s="29" t="s">
        <v>91</v>
      </c>
      <c r="B89" s="25">
        <v>3</v>
      </c>
      <c r="C89" s="26">
        <v>0</v>
      </c>
      <c r="D89" s="26">
        <v>0</v>
      </c>
      <c r="E89" s="26">
        <v>3</v>
      </c>
      <c r="F89" s="29">
        <v>460.2</v>
      </c>
      <c r="G89" s="31">
        <v>1380.6</v>
      </c>
    </row>
    <row r="90" spans="1:7" ht="23.25" x14ac:dyDescent="0.35">
      <c r="A90" s="29" t="s">
        <v>92</v>
      </c>
      <c r="B90" s="25">
        <v>6</v>
      </c>
      <c r="C90" s="26">
        <v>0</v>
      </c>
      <c r="D90" s="26">
        <v>0</v>
      </c>
      <c r="E90" s="26">
        <v>6</v>
      </c>
      <c r="F90" s="29">
        <v>460.2</v>
      </c>
      <c r="G90" s="31">
        <v>2761.2</v>
      </c>
    </row>
    <row r="91" spans="1:7" ht="23.25" x14ac:dyDescent="0.35">
      <c r="A91" s="29" t="s">
        <v>9</v>
      </c>
      <c r="B91" s="25">
        <v>24</v>
      </c>
      <c r="C91" s="26">
        <v>0</v>
      </c>
      <c r="D91" s="26">
        <v>2</v>
      </c>
      <c r="E91" s="26">
        <v>22</v>
      </c>
      <c r="F91" s="29">
        <v>472</v>
      </c>
      <c r="G91" s="31">
        <v>10384</v>
      </c>
    </row>
    <row r="92" spans="1:7" ht="23.25" x14ac:dyDescent="0.35">
      <c r="A92" s="29" t="s">
        <v>93</v>
      </c>
      <c r="B92" s="25">
        <v>5</v>
      </c>
      <c r="C92" s="26">
        <v>0</v>
      </c>
      <c r="D92" s="26">
        <v>0</v>
      </c>
      <c r="E92" s="26">
        <v>5</v>
      </c>
      <c r="F92" s="29">
        <v>675</v>
      </c>
      <c r="G92" s="31">
        <v>3375</v>
      </c>
    </row>
    <row r="93" spans="1:7" ht="23.25" x14ac:dyDescent="0.35">
      <c r="A93" s="29" t="s">
        <v>94</v>
      </c>
      <c r="B93" s="25">
        <v>2</v>
      </c>
      <c r="C93" s="26">
        <v>0</v>
      </c>
      <c r="D93" s="26">
        <v>0</v>
      </c>
      <c r="E93" s="26">
        <v>2</v>
      </c>
      <c r="F93" s="29">
        <v>675</v>
      </c>
      <c r="G93" s="31">
        <v>1350</v>
      </c>
    </row>
    <row r="94" spans="1:7" ht="23.25" x14ac:dyDescent="0.35">
      <c r="A94" s="29" t="s">
        <v>95</v>
      </c>
      <c r="B94" s="27">
        <v>1</v>
      </c>
      <c r="C94" s="26">
        <v>0</v>
      </c>
      <c r="D94" s="28">
        <v>0</v>
      </c>
      <c r="E94" s="26">
        <v>1</v>
      </c>
      <c r="F94" s="29">
        <v>675</v>
      </c>
      <c r="G94" s="31">
        <v>675</v>
      </c>
    </row>
    <row r="95" spans="1:7" ht="23.25" x14ac:dyDescent="0.35">
      <c r="A95" s="29" t="s">
        <v>96</v>
      </c>
      <c r="B95" s="27">
        <v>13</v>
      </c>
      <c r="C95" s="26">
        <v>0</v>
      </c>
      <c r="D95" s="28">
        <v>0</v>
      </c>
      <c r="E95" s="26">
        <v>13</v>
      </c>
      <c r="F95" s="29">
        <v>436.5</v>
      </c>
      <c r="G95" s="31">
        <v>5674.5</v>
      </c>
    </row>
    <row r="96" spans="1:7" ht="23.25" x14ac:dyDescent="0.35">
      <c r="A96" s="29" t="s">
        <v>97</v>
      </c>
      <c r="B96" s="26">
        <v>13</v>
      </c>
      <c r="C96" s="26">
        <v>0</v>
      </c>
      <c r="D96" s="26">
        <v>0</v>
      </c>
      <c r="E96" s="26">
        <v>13</v>
      </c>
      <c r="F96" s="29">
        <v>436.5</v>
      </c>
      <c r="G96" s="31">
        <v>5674.5</v>
      </c>
    </row>
    <row r="97" spans="1:7" ht="23.25" x14ac:dyDescent="0.35">
      <c r="A97" s="29" t="s">
        <v>98</v>
      </c>
      <c r="B97" s="26">
        <v>13</v>
      </c>
      <c r="C97" s="26">
        <v>0</v>
      </c>
      <c r="D97" s="26">
        <v>0</v>
      </c>
      <c r="E97" s="26">
        <v>13</v>
      </c>
      <c r="F97" s="29">
        <v>436.5</v>
      </c>
      <c r="G97" s="31">
        <v>5674.5</v>
      </c>
    </row>
    <row r="98" spans="1:7" ht="23.25" x14ac:dyDescent="0.35">
      <c r="A98" s="29" t="s">
        <v>99</v>
      </c>
      <c r="B98" s="26">
        <v>15</v>
      </c>
      <c r="C98" s="26">
        <v>0</v>
      </c>
      <c r="D98" s="26">
        <v>1</v>
      </c>
      <c r="E98" s="26">
        <v>14</v>
      </c>
      <c r="F98" s="29">
        <v>436.6</v>
      </c>
      <c r="G98" s="31">
        <v>6112.4000000000005</v>
      </c>
    </row>
    <row r="99" spans="1:7" ht="23.25" x14ac:dyDescent="0.35">
      <c r="A99" s="29" t="s">
        <v>100</v>
      </c>
      <c r="B99" s="26">
        <v>9</v>
      </c>
      <c r="C99" s="26">
        <v>0</v>
      </c>
      <c r="D99" s="26">
        <v>0</v>
      </c>
      <c r="E99" s="26">
        <v>9</v>
      </c>
      <c r="F99" s="29">
        <v>489.7</v>
      </c>
      <c r="G99" s="31">
        <v>4407.3</v>
      </c>
    </row>
    <row r="100" spans="1:7" ht="23.25" x14ac:dyDescent="0.35">
      <c r="A100" s="29" t="s">
        <v>101</v>
      </c>
      <c r="B100" s="26">
        <v>19</v>
      </c>
      <c r="C100" s="26">
        <v>0</v>
      </c>
      <c r="D100" s="26">
        <v>0</v>
      </c>
      <c r="E100" s="26">
        <v>19</v>
      </c>
      <c r="F100" s="29">
        <v>619.5</v>
      </c>
      <c r="G100" s="31">
        <v>11770.5</v>
      </c>
    </row>
    <row r="101" spans="1:7" ht="23.25" x14ac:dyDescent="0.35">
      <c r="A101" s="29" t="s">
        <v>102</v>
      </c>
      <c r="B101" s="26">
        <v>25</v>
      </c>
      <c r="C101" s="26">
        <v>0</v>
      </c>
      <c r="D101" s="26">
        <v>0</v>
      </c>
      <c r="E101" s="26">
        <v>25</v>
      </c>
      <c r="F101" s="29">
        <v>377.6</v>
      </c>
      <c r="G101" s="31">
        <v>9440</v>
      </c>
    </row>
    <row r="102" spans="1:7" ht="23.25" x14ac:dyDescent="0.35">
      <c r="A102" s="29" t="s">
        <v>103</v>
      </c>
      <c r="B102" s="26">
        <v>21</v>
      </c>
      <c r="C102" s="26">
        <v>0</v>
      </c>
      <c r="D102" s="26">
        <v>0</v>
      </c>
      <c r="E102" s="26">
        <v>21</v>
      </c>
      <c r="F102" s="29">
        <v>377.6</v>
      </c>
      <c r="G102" s="31">
        <v>7929.6</v>
      </c>
    </row>
    <row r="103" spans="1:7" ht="23.25" x14ac:dyDescent="0.35">
      <c r="A103" s="29" t="s">
        <v>10</v>
      </c>
      <c r="B103" s="26">
        <v>36</v>
      </c>
      <c r="C103" s="26">
        <v>10</v>
      </c>
      <c r="D103" s="26">
        <v>1</v>
      </c>
      <c r="E103" s="26">
        <v>45</v>
      </c>
      <c r="F103" s="29">
        <v>413</v>
      </c>
      <c r="G103" s="31">
        <v>18585</v>
      </c>
    </row>
    <row r="104" spans="1:7" ht="23.25" x14ac:dyDescent="0.35">
      <c r="A104" s="29" t="s">
        <v>104</v>
      </c>
      <c r="B104" s="26">
        <v>9</v>
      </c>
      <c r="C104" s="26">
        <v>0</v>
      </c>
      <c r="D104" s="26">
        <v>2</v>
      </c>
      <c r="E104" s="26">
        <v>7</v>
      </c>
      <c r="F104" s="29">
        <v>650</v>
      </c>
      <c r="G104" s="31">
        <v>4550</v>
      </c>
    </row>
    <row r="105" spans="1:7" ht="23.25" x14ac:dyDescent="0.35">
      <c r="A105" s="29" t="s">
        <v>105</v>
      </c>
      <c r="B105" s="26">
        <v>10</v>
      </c>
      <c r="C105" s="26">
        <v>0</v>
      </c>
      <c r="D105" s="26">
        <v>0</v>
      </c>
      <c r="E105" s="26">
        <v>10</v>
      </c>
      <c r="F105" s="29">
        <v>513</v>
      </c>
      <c r="G105" s="31">
        <v>5130</v>
      </c>
    </row>
    <row r="106" spans="1:7" ht="23.25" x14ac:dyDescent="0.35">
      <c r="A106" s="29" t="s">
        <v>106</v>
      </c>
      <c r="B106" s="26">
        <v>22</v>
      </c>
      <c r="C106" s="26">
        <v>0</v>
      </c>
      <c r="D106" s="26">
        <v>0</v>
      </c>
      <c r="E106" s="26">
        <v>22</v>
      </c>
      <c r="F106" s="29">
        <v>531</v>
      </c>
      <c r="G106" s="31">
        <v>11682</v>
      </c>
    </row>
    <row r="107" spans="1:7" ht="23.25" x14ac:dyDescent="0.35">
      <c r="A107" s="29" t="s">
        <v>107</v>
      </c>
      <c r="B107" s="26">
        <v>1</v>
      </c>
      <c r="C107" s="26">
        <v>0</v>
      </c>
      <c r="D107" s="26">
        <v>0</v>
      </c>
      <c r="E107" s="26">
        <v>1</v>
      </c>
      <c r="F107" s="29">
        <v>675</v>
      </c>
      <c r="G107" s="31">
        <v>675</v>
      </c>
    </row>
    <row r="108" spans="1:7" ht="23.25" x14ac:dyDescent="0.35">
      <c r="A108" s="29" t="s">
        <v>108</v>
      </c>
      <c r="B108" s="26">
        <v>5</v>
      </c>
      <c r="C108" s="26">
        <v>0</v>
      </c>
      <c r="D108" s="26">
        <v>0</v>
      </c>
      <c r="E108" s="26">
        <v>5</v>
      </c>
      <c r="F108" s="29">
        <v>460.2</v>
      </c>
      <c r="G108" s="31">
        <v>2301</v>
      </c>
    </row>
    <row r="109" spans="1:7" ht="23.25" x14ac:dyDescent="0.35">
      <c r="A109" s="29" t="s">
        <v>109</v>
      </c>
      <c r="B109" s="26">
        <v>5</v>
      </c>
      <c r="C109" s="26">
        <v>0</v>
      </c>
      <c r="D109" s="26">
        <v>0</v>
      </c>
      <c r="E109" s="26">
        <v>5</v>
      </c>
      <c r="F109" s="29">
        <v>460.2</v>
      </c>
      <c r="G109" s="31">
        <v>2301</v>
      </c>
    </row>
    <row r="110" spans="1:7" ht="23.25" x14ac:dyDescent="0.35">
      <c r="A110" s="29" t="s">
        <v>110</v>
      </c>
      <c r="B110" s="29">
        <v>5</v>
      </c>
      <c r="C110" s="29">
        <v>0</v>
      </c>
      <c r="D110" s="29">
        <v>0</v>
      </c>
      <c r="E110" s="26">
        <v>5</v>
      </c>
      <c r="F110" s="29">
        <v>460.2</v>
      </c>
      <c r="G110" s="31">
        <v>2301</v>
      </c>
    </row>
    <row r="111" spans="1:7" ht="23.25" x14ac:dyDescent="0.35">
      <c r="A111" s="29" t="s">
        <v>111</v>
      </c>
      <c r="B111" s="29">
        <v>15</v>
      </c>
      <c r="C111" s="29">
        <v>0</v>
      </c>
      <c r="D111" s="29">
        <v>3</v>
      </c>
      <c r="E111" s="26">
        <v>12</v>
      </c>
      <c r="F111" s="29">
        <v>472</v>
      </c>
      <c r="G111" s="31">
        <v>5664</v>
      </c>
    </row>
    <row r="112" spans="1:7" ht="23.25" x14ac:dyDescent="0.35">
      <c r="A112" s="29" t="s">
        <v>112</v>
      </c>
      <c r="B112" s="29">
        <v>16</v>
      </c>
      <c r="C112" s="29">
        <v>0</v>
      </c>
      <c r="D112" s="29">
        <v>0</v>
      </c>
      <c r="E112" s="26">
        <v>16</v>
      </c>
      <c r="F112" s="29">
        <v>377.6</v>
      </c>
      <c r="G112" s="31">
        <v>6041.6</v>
      </c>
    </row>
    <row r="113" spans="1:7" ht="23.25" x14ac:dyDescent="0.35">
      <c r="A113" s="29" t="s">
        <v>113</v>
      </c>
      <c r="B113" s="29">
        <v>17</v>
      </c>
      <c r="C113" s="29">
        <v>0</v>
      </c>
      <c r="D113" s="29">
        <v>1</v>
      </c>
      <c r="E113" s="26">
        <v>16</v>
      </c>
      <c r="F113" s="29">
        <v>377.6</v>
      </c>
      <c r="G113" s="31">
        <v>6041.6</v>
      </c>
    </row>
    <row r="114" spans="1:7" ht="23.25" x14ac:dyDescent="0.35">
      <c r="A114" s="29" t="s">
        <v>114</v>
      </c>
      <c r="B114" s="29">
        <v>14</v>
      </c>
      <c r="C114" s="29">
        <v>0</v>
      </c>
      <c r="D114" s="29">
        <v>2</v>
      </c>
      <c r="E114" s="26">
        <v>12</v>
      </c>
      <c r="F114" s="29">
        <v>377.6</v>
      </c>
      <c r="G114" s="31">
        <v>4531.2000000000007</v>
      </c>
    </row>
    <row r="115" spans="1:7" ht="23.25" x14ac:dyDescent="0.35">
      <c r="A115" s="29" t="s">
        <v>115</v>
      </c>
      <c r="B115" s="29">
        <v>25</v>
      </c>
      <c r="C115" s="29">
        <v>0</v>
      </c>
      <c r="D115" s="29">
        <v>0</v>
      </c>
      <c r="E115" s="26">
        <v>25</v>
      </c>
      <c r="F115" s="29">
        <v>377.6</v>
      </c>
      <c r="G115" s="31">
        <v>9440</v>
      </c>
    </row>
    <row r="116" spans="1:7" ht="23.25" x14ac:dyDescent="0.35">
      <c r="A116" s="29" t="s">
        <v>116</v>
      </c>
      <c r="B116" s="29">
        <v>4</v>
      </c>
      <c r="C116" s="29">
        <v>10</v>
      </c>
      <c r="D116" s="29">
        <v>1</v>
      </c>
      <c r="E116" s="26">
        <v>13</v>
      </c>
      <c r="F116" s="29">
        <v>472</v>
      </c>
      <c r="G116" s="31">
        <v>6136</v>
      </c>
    </row>
    <row r="117" spans="1:7" ht="23.25" x14ac:dyDescent="0.35">
      <c r="A117" s="29" t="s">
        <v>117</v>
      </c>
      <c r="B117" s="29">
        <v>1</v>
      </c>
      <c r="C117" s="29">
        <v>0</v>
      </c>
      <c r="D117" s="29">
        <v>0</v>
      </c>
      <c r="E117" s="26">
        <v>1</v>
      </c>
      <c r="F117" s="29">
        <v>445</v>
      </c>
      <c r="G117" s="31">
        <v>445</v>
      </c>
    </row>
    <row r="118" spans="1:7" ht="23.25" x14ac:dyDescent="0.35">
      <c r="A118" s="29" t="s">
        <v>118</v>
      </c>
      <c r="B118" s="29">
        <v>2</v>
      </c>
      <c r="C118" s="29">
        <v>5</v>
      </c>
      <c r="D118" s="29">
        <v>0</v>
      </c>
      <c r="E118" s="26">
        <v>7</v>
      </c>
      <c r="F118" s="29">
        <v>873.2</v>
      </c>
      <c r="G118" s="31">
        <v>6112.4000000000005</v>
      </c>
    </row>
    <row r="119" spans="1:7" ht="23.25" x14ac:dyDescent="0.35">
      <c r="A119" s="29" t="s">
        <v>119</v>
      </c>
      <c r="B119" s="29">
        <v>1</v>
      </c>
      <c r="C119" s="29">
        <v>0</v>
      </c>
      <c r="D119" s="29">
        <v>0</v>
      </c>
      <c r="E119" s="26">
        <v>1</v>
      </c>
      <c r="F119" s="29">
        <v>2900</v>
      </c>
      <c r="G119" s="31">
        <v>2900</v>
      </c>
    </row>
    <row r="120" spans="1:7" ht="23.25" x14ac:dyDescent="0.35">
      <c r="A120" s="29" t="s">
        <v>120</v>
      </c>
      <c r="B120" s="30">
        <v>3</v>
      </c>
      <c r="C120" s="30">
        <v>0</v>
      </c>
      <c r="D120" s="30">
        <v>0</v>
      </c>
      <c r="E120" s="26">
        <v>3</v>
      </c>
      <c r="F120" s="29">
        <v>1156.4000000000001</v>
      </c>
      <c r="G120" s="31">
        <v>3469.2000000000003</v>
      </c>
    </row>
    <row r="121" spans="1:7" ht="23.25" x14ac:dyDescent="0.35">
      <c r="A121" s="29" t="s">
        <v>121</v>
      </c>
      <c r="B121" s="29">
        <v>12</v>
      </c>
      <c r="C121" s="29">
        <v>0</v>
      </c>
      <c r="D121" s="29">
        <v>1</v>
      </c>
      <c r="E121" s="26">
        <v>11</v>
      </c>
      <c r="F121" s="29">
        <v>826</v>
      </c>
      <c r="G121" s="31">
        <v>9086</v>
      </c>
    </row>
    <row r="122" spans="1:7" ht="23.25" x14ac:dyDescent="0.35">
      <c r="A122" s="29" t="s">
        <v>122</v>
      </c>
      <c r="B122" s="29">
        <v>2</v>
      </c>
      <c r="C122" s="29">
        <v>0</v>
      </c>
      <c r="D122" s="29">
        <v>0</v>
      </c>
      <c r="E122" s="29">
        <v>2</v>
      </c>
      <c r="F122" s="26">
        <v>1740.5</v>
      </c>
      <c r="G122" s="32">
        <v>3481</v>
      </c>
    </row>
    <row r="123" spans="1:7" ht="23.25" x14ac:dyDescent="0.35">
      <c r="A123" s="26" t="s">
        <v>123</v>
      </c>
      <c r="B123" s="26">
        <v>3</v>
      </c>
      <c r="C123" s="26">
        <v>0</v>
      </c>
      <c r="D123" s="26">
        <v>0</v>
      </c>
      <c r="E123" s="26">
        <v>3</v>
      </c>
      <c r="F123" s="26">
        <v>2990</v>
      </c>
      <c r="G123" s="26">
        <v>8970</v>
      </c>
    </row>
    <row r="124" spans="1:7" ht="23.25" x14ac:dyDescent="0.35">
      <c r="A124" s="26" t="s">
        <v>6</v>
      </c>
      <c r="B124" s="26">
        <v>4</v>
      </c>
      <c r="C124" s="26">
        <v>0</v>
      </c>
      <c r="D124" s="26">
        <v>2</v>
      </c>
      <c r="E124" s="26">
        <v>2</v>
      </c>
      <c r="F124" s="26">
        <v>1144.5999999999999</v>
      </c>
      <c r="G124" s="26">
        <v>2289.1999999999998</v>
      </c>
    </row>
    <row r="125" spans="1:7" ht="36" x14ac:dyDescent="0.55000000000000004">
      <c r="A125" s="26"/>
      <c r="B125" s="26"/>
      <c r="C125" s="26"/>
      <c r="D125" s="26"/>
      <c r="E125" s="26"/>
      <c r="F125" s="76" t="s">
        <v>19</v>
      </c>
      <c r="G125" s="77">
        <v>329295.40000000002</v>
      </c>
    </row>
    <row r="126" spans="1:7" ht="23.25" x14ac:dyDescent="0.35">
      <c r="A126" s="65"/>
      <c r="B126" s="64"/>
      <c r="C126" s="64"/>
      <c r="D126" s="64"/>
      <c r="E126" s="64"/>
      <c r="F126" s="64"/>
      <c r="G126" s="64"/>
    </row>
    <row r="127" spans="1:7" ht="64.5" customHeight="1" x14ac:dyDescent="0.8">
      <c r="B127" s="68" t="s">
        <v>157</v>
      </c>
      <c r="C127" s="17"/>
      <c r="D127" s="19"/>
    </row>
    <row r="128" spans="1:7" ht="42.75" customHeight="1" x14ac:dyDescent="0.35">
      <c r="A128" s="42"/>
      <c r="B128" s="42"/>
      <c r="C128" s="42"/>
      <c r="D128" s="42"/>
      <c r="E128" s="42"/>
      <c r="F128" s="43"/>
      <c r="G128" s="43"/>
    </row>
    <row r="129" spans="1:7" ht="23.25" x14ac:dyDescent="0.35">
      <c r="A129" s="44" t="s">
        <v>15</v>
      </c>
      <c r="B129" s="45" t="s">
        <v>16</v>
      </c>
      <c r="C129" s="45" t="s">
        <v>17</v>
      </c>
      <c r="D129" s="45" t="s">
        <v>18</v>
      </c>
      <c r="E129" s="45" t="s">
        <v>148</v>
      </c>
      <c r="F129" s="46" t="s">
        <v>20</v>
      </c>
      <c r="G129" s="45" t="s">
        <v>19</v>
      </c>
    </row>
    <row r="130" spans="1:7" ht="27" x14ac:dyDescent="0.5">
      <c r="A130" s="26" t="s">
        <v>21</v>
      </c>
      <c r="B130" s="25">
        <v>61</v>
      </c>
      <c r="C130" s="26">
        <v>140</v>
      </c>
      <c r="D130" s="26">
        <v>60</v>
      </c>
      <c r="E130" s="47">
        <v>141</v>
      </c>
      <c r="F130" s="31">
        <v>205.2</v>
      </c>
      <c r="G130" s="48">
        <v>28933.199999999997</v>
      </c>
    </row>
    <row r="131" spans="1:7" ht="27" x14ac:dyDescent="0.5">
      <c r="A131" s="49" t="s">
        <v>22</v>
      </c>
      <c r="B131" s="25">
        <v>5</v>
      </c>
      <c r="C131" s="26">
        <v>0</v>
      </c>
      <c r="D131" s="26">
        <v>1</v>
      </c>
      <c r="E131" s="47">
        <v>4</v>
      </c>
      <c r="F131" s="50">
        <v>41.24</v>
      </c>
      <c r="G131" s="48">
        <v>164.96</v>
      </c>
    </row>
    <row r="132" spans="1:7" ht="27" x14ac:dyDescent="0.5">
      <c r="A132" s="26" t="s">
        <v>23</v>
      </c>
      <c r="B132" s="25">
        <v>6</v>
      </c>
      <c r="C132" s="26">
        <v>0</v>
      </c>
      <c r="D132" s="26">
        <v>3</v>
      </c>
      <c r="E132" s="47">
        <v>3</v>
      </c>
      <c r="F132" s="51">
        <v>19.82</v>
      </c>
      <c r="G132" s="48">
        <v>59.46</v>
      </c>
    </row>
    <row r="133" spans="1:7" ht="27" x14ac:dyDescent="0.5">
      <c r="A133" s="26" t="s">
        <v>24</v>
      </c>
      <c r="B133" s="25">
        <v>11</v>
      </c>
      <c r="C133" s="26">
        <v>0</v>
      </c>
      <c r="D133" s="26">
        <v>1</v>
      </c>
      <c r="E133" s="47">
        <v>10</v>
      </c>
      <c r="F133" s="50">
        <v>25</v>
      </c>
      <c r="G133" s="48">
        <v>250</v>
      </c>
    </row>
    <row r="134" spans="1:7" ht="27" x14ac:dyDescent="0.5">
      <c r="A134" s="26" t="s">
        <v>12</v>
      </c>
      <c r="B134" s="25">
        <v>11</v>
      </c>
      <c r="C134" s="26">
        <v>0</v>
      </c>
      <c r="D134" s="26">
        <v>0</v>
      </c>
      <c r="E134" s="47">
        <v>11</v>
      </c>
      <c r="F134" s="51">
        <v>25.96</v>
      </c>
      <c r="G134" s="48">
        <v>285.56</v>
      </c>
    </row>
    <row r="135" spans="1:7" ht="27" x14ac:dyDescent="0.5">
      <c r="A135" s="29" t="s">
        <v>25</v>
      </c>
      <c r="B135" s="25">
        <v>5</v>
      </c>
      <c r="C135" s="26">
        <v>0</v>
      </c>
      <c r="D135" s="26">
        <v>0</v>
      </c>
      <c r="E135" s="47">
        <v>5</v>
      </c>
      <c r="F135" s="51">
        <v>1180</v>
      </c>
      <c r="G135" s="48">
        <v>5900</v>
      </c>
    </row>
    <row r="136" spans="1:7" ht="27" x14ac:dyDescent="0.5">
      <c r="A136" s="26" t="s">
        <v>26</v>
      </c>
      <c r="B136" s="25">
        <v>0</v>
      </c>
      <c r="C136" s="26">
        <v>0</v>
      </c>
      <c r="D136" s="26">
        <v>0</v>
      </c>
      <c r="E136" s="47">
        <v>0</v>
      </c>
      <c r="F136" s="51">
        <v>0</v>
      </c>
      <c r="G136" s="48">
        <v>0</v>
      </c>
    </row>
    <row r="137" spans="1:7" ht="27" x14ac:dyDescent="0.5">
      <c r="A137" s="26" t="s">
        <v>27</v>
      </c>
      <c r="B137" s="25">
        <v>0</v>
      </c>
      <c r="C137" s="26">
        <v>0</v>
      </c>
      <c r="D137" s="26">
        <v>0</v>
      </c>
      <c r="E137" s="47">
        <v>0</v>
      </c>
      <c r="F137" s="51">
        <v>0</v>
      </c>
      <c r="G137" s="48">
        <v>0</v>
      </c>
    </row>
    <row r="138" spans="1:7" ht="27" x14ac:dyDescent="0.5">
      <c r="A138" s="26" t="s">
        <v>28</v>
      </c>
      <c r="B138" s="25">
        <v>0</v>
      </c>
      <c r="C138" s="26">
        <v>0</v>
      </c>
      <c r="D138" s="26">
        <v>0</v>
      </c>
      <c r="E138" s="47">
        <v>0</v>
      </c>
      <c r="F138" s="51">
        <v>0</v>
      </c>
      <c r="G138" s="48">
        <v>0</v>
      </c>
    </row>
    <row r="139" spans="1:7" ht="27" x14ac:dyDescent="0.5">
      <c r="A139" s="26" t="s">
        <v>29</v>
      </c>
      <c r="B139" s="25">
        <v>8</v>
      </c>
      <c r="C139" s="26">
        <v>0</v>
      </c>
      <c r="D139" s="26">
        <v>0</v>
      </c>
      <c r="E139" s="47">
        <v>8</v>
      </c>
      <c r="F139" s="50">
        <v>1200</v>
      </c>
      <c r="G139" s="48">
        <v>9600</v>
      </c>
    </row>
    <row r="140" spans="1:7" ht="27" x14ac:dyDescent="0.5">
      <c r="A140" s="26" t="s">
        <v>30</v>
      </c>
      <c r="B140" s="25">
        <v>2</v>
      </c>
      <c r="C140" s="26">
        <v>0</v>
      </c>
      <c r="D140" s="26">
        <v>0</v>
      </c>
      <c r="E140" s="47">
        <v>2</v>
      </c>
      <c r="F140" s="51">
        <v>14.16</v>
      </c>
      <c r="G140" s="48">
        <v>28.32</v>
      </c>
    </row>
    <row r="141" spans="1:7" ht="27" x14ac:dyDescent="0.5">
      <c r="A141" s="26" t="s">
        <v>31</v>
      </c>
      <c r="B141" s="25">
        <v>1</v>
      </c>
      <c r="C141" s="26">
        <v>0</v>
      </c>
      <c r="D141" s="26">
        <v>0</v>
      </c>
      <c r="E141" s="47">
        <v>1</v>
      </c>
      <c r="F141" s="50">
        <v>230.1</v>
      </c>
      <c r="G141" s="48">
        <v>230.1</v>
      </c>
    </row>
    <row r="142" spans="1:7" ht="27" x14ac:dyDescent="0.5">
      <c r="A142" s="26" t="s">
        <v>32</v>
      </c>
      <c r="B142" s="25">
        <v>1</v>
      </c>
      <c r="C142" s="26">
        <v>0</v>
      </c>
      <c r="D142" s="26">
        <v>0</v>
      </c>
      <c r="E142" s="47">
        <v>1</v>
      </c>
      <c r="F142" s="51">
        <v>59</v>
      </c>
      <c r="G142" s="48">
        <v>59</v>
      </c>
    </row>
    <row r="143" spans="1:7" ht="27" x14ac:dyDescent="0.5">
      <c r="A143" s="26" t="s">
        <v>33</v>
      </c>
      <c r="B143" s="25">
        <v>76</v>
      </c>
      <c r="C143" s="26">
        <v>0</v>
      </c>
      <c r="D143" s="26">
        <v>22</v>
      </c>
      <c r="E143" s="47">
        <v>54</v>
      </c>
      <c r="F143" s="50">
        <v>48.8</v>
      </c>
      <c r="G143" s="48">
        <v>2635.2</v>
      </c>
    </row>
    <row r="144" spans="1:7" ht="27" x14ac:dyDescent="0.5">
      <c r="A144" s="26" t="s">
        <v>34</v>
      </c>
      <c r="B144" s="25">
        <v>1</v>
      </c>
      <c r="C144" s="26">
        <v>0</v>
      </c>
      <c r="D144" s="26">
        <v>1</v>
      </c>
      <c r="E144" s="47">
        <v>0</v>
      </c>
      <c r="F144" s="51">
        <v>64.900000000000006</v>
      </c>
      <c r="G144" s="48">
        <v>0</v>
      </c>
    </row>
    <row r="145" spans="1:7" ht="27" x14ac:dyDescent="0.5">
      <c r="A145" s="26" t="s">
        <v>35</v>
      </c>
      <c r="B145" s="25">
        <v>4</v>
      </c>
      <c r="C145" s="26">
        <v>0</v>
      </c>
      <c r="D145" s="26">
        <v>0</v>
      </c>
      <c r="E145" s="47">
        <v>4</v>
      </c>
      <c r="F145" s="50">
        <v>44.84</v>
      </c>
      <c r="G145" s="48">
        <v>179.36</v>
      </c>
    </row>
    <row r="146" spans="1:7" ht="27" x14ac:dyDescent="0.5">
      <c r="A146" s="26" t="s">
        <v>36</v>
      </c>
      <c r="B146" s="25">
        <v>0</v>
      </c>
      <c r="C146" s="26">
        <v>0</v>
      </c>
      <c r="D146" s="26">
        <v>0</v>
      </c>
      <c r="E146" s="47">
        <v>0</v>
      </c>
      <c r="F146" s="51">
        <v>0</v>
      </c>
      <c r="G146" s="48">
        <v>0</v>
      </c>
    </row>
    <row r="147" spans="1:7" ht="27" x14ac:dyDescent="0.5">
      <c r="A147" s="26" t="s">
        <v>37</v>
      </c>
      <c r="B147" s="25">
        <v>6</v>
      </c>
      <c r="C147" s="26">
        <v>0</v>
      </c>
      <c r="D147" s="26">
        <v>1</v>
      </c>
      <c r="E147" s="47">
        <v>5</v>
      </c>
      <c r="F147" s="50">
        <v>383.5</v>
      </c>
      <c r="G147" s="48">
        <v>1917.5</v>
      </c>
    </row>
    <row r="148" spans="1:7" ht="27" x14ac:dyDescent="0.5">
      <c r="A148" s="26" t="s">
        <v>38</v>
      </c>
      <c r="B148" s="25">
        <v>43</v>
      </c>
      <c r="C148" s="26">
        <v>0</v>
      </c>
      <c r="D148" s="26">
        <v>2</v>
      </c>
      <c r="E148" s="47">
        <v>41</v>
      </c>
      <c r="F148" s="51">
        <v>49.56</v>
      </c>
      <c r="G148" s="48">
        <v>2031.96</v>
      </c>
    </row>
    <row r="149" spans="1:7" ht="27" x14ac:dyDescent="0.5">
      <c r="A149" s="26" t="s">
        <v>39</v>
      </c>
      <c r="B149" s="25">
        <v>30</v>
      </c>
      <c r="C149" s="26">
        <v>0</v>
      </c>
      <c r="D149" s="26">
        <v>1</v>
      </c>
      <c r="E149" s="47">
        <v>29</v>
      </c>
      <c r="F149" s="50">
        <v>41.3</v>
      </c>
      <c r="G149" s="48">
        <v>1197.6999999999998</v>
      </c>
    </row>
    <row r="150" spans="1:7" ht="27" x14ac:dyDescent="0.5">
      <c r="A150" s="26" t="s">
        <v>40</v>
      </c>
      <c r="B150" s="25">
        <v>315</v>
      </c>
      <c r="C150" s="26">
        <v>0</v>
      </c>
      <c r="D150" s="26">
        <v>11</v>
      </c>
      <c r="E150" s="47">
        <v>304</v>
      </c>
      <c r="F150" s="51">
        <v>39.159999999999997</v>
      </c>
      <c r="G150" s="48">
        <v>11904.64</v>
      </c>
    </row>
    <row r="151" spans="1:7" ht="27" x14ac:dyDescent="0.5">
      <c r="A151" s="26" t="s">
        <v>41</v>
      </c>
      <c r="B151" s="25">
        <v>0</v>
      </c>
      <c r="C151" s="26">
        <v>0</v>
      </c>
      <c r="D151" s="26">
        <v>0</v>
      </c>
      <c r="E151" s="47">
        <v>0</v>
      </c>
      <c r="F151" s="50">
        <v>0</v>
      </c>
      <c r="G151" s="48">
        <v>0</v>
      </c>
    </row>
    <row r="152" spans="1:7" ht="27" x14ac:dyDescent="0.5">
      <c r="A152" s="26" t="s">
        <v>42</v>
      </c>
      <c r="B152" s="25">
        <v>0</v>
      </c>
      <c r="C152" s="26">
        <v>0</v>
      </c>
      <c r="D152" s="26">
        <v>0</v>
      </c>
      <c r="E152" s="47">
        <v>0</v>
      </c>
      <c r="F152" s="51">
        <v>0</v>
      </c>
      <c r="G152" s="48">
        <v>0</v>
      </c>
    </row>
    <row r="153" spans="1:7" ht="27" x14ac:dyDescent="0.5">
      <c r="A153" s="26" t="s">
        <v>43</v>
      </c>
      <c r="B153" s="25">
        <v>16</v>
      </c>
      <c r="C153" s="26">
        <v>0</v>
      </c>
      <c r="D153" s="26">
        <v>0</v>
      </c>
      <c r="E153" s="47">
        <v>16</v>
      </c>
      <c r="F153" s="50">
        <v>94.4</v>
      </c>
      <c r="G153" s="48">
        <v>1510.4</v>
      </c>
    </row>
    <row r="154" spans="1:7" ht="27" x14ac:dyDescent="0.5">
      <c r="A154" s="26" t="s">
        <v>44</v>
      </c>
      <c r="B154" s="25">
        <v>13</v>
      </c>
      <c r="C154" s="26">
        <v>0</v>
      </c>
      <c r="D154" s="26">
        <v>0</v>
      </c>
      <c r="E154" s="47">
        <v>13</v>
      </c>
      <c r="F154" s="51">
        <v>47.2</v>
      </c>
      <c r="G154" s="48">
        <v>613.6</v>
      </c>
    </row>
    <row r="155" spans="1:7" ht="27" x14ac:dyDescent="0.5">
      <c r="A155" s="26" t="s">
        <v>45</v>
      </c>
      <c r="B155" s="25">
        <v>500</v>
      </c>
      <c r="C155" s="26">
        <v>0</v>
      </c>
      <c r="D155" s="26">
        <v>100</v>
      </c>
      <c r="E155" s="47">
        <v>400</v>
      </c>
      <c r="F155" s="50">
        <v>3.84</v>
      </c>
      <c r="G155" s="48">
        <v>1536</v>
      </c>
    </row>
    <row r="156" spans="1:7" ht="27" x14ac:dyDescent="0.5">
      <c r="A156" s="26" t="s">
        <v>46</v>
      </c>
      <c r="B156" s="25">
        <v>1644</v>
      </c>
      <c r="C156" s="26">
        <v>0</v>
      </c>
      <c r="D156" s="26">
        <v>915</v>
      </c>
      <c r="E156" s="47">
        <v>729</v>
      </c>
      <c r="F156" s="51">
        <v>2.66</v>
      </c>
      <c r="G156" s="48">
        <v>1939.14</v>
      </c>
    </row>
    <row r="157" spans="1:7" ht="27" x14ac:dyDescent="0.5">
      <c r="A157" s="26" t="s">
        <v>47</v>
      </c>
      <c r="B157" s="25">
        <v>200</v>
      </c>
      <c r="C157" s="26">
        <v>0</v>
      </c>
      <c r="D157" s="26">
        <v>0</v>
      </c>
      <c r="E157" s="47">
        <v>200</v>
      </c>
      <c r="F157" s="50">
        <v>8.85</v>
      </c>
      <c r="G157" s="48">
        <v>1770</v>
      </c>
    </row>
    <row r="158" spans="1:7" ht="27" x14ac:dyDescent="0.5">
      <c r="A158" s="26" t="s">
        <v>48</v>
      </c>
      <c r="B158" s="25">
        <v>27</v>
      </c>
      <c r="C158" s="26">
        <v>0</v>
      </c>
      <c r="D158" s="26">
        <v>4</v>
      </c>
      <c r="E158" s="47">
        <v>23</v>
      </c>
      <c r="F158" s="51">
        <v>354</v>
      </c>
      <c r="G158" s="48">
        <v>8142</v>
      </c>
    </row>
    <row r="159" spans="1:7" ht="27" x14ac:dyDescent="0.5">
      <c r="A159" s="26" t="s">
        <v>49</v>
      </c>
      <c r="B159" s="25">
        <v>48</v>
      </c>
      <c r="C159" s="26">
        <v>0</v>
      </c>
      <c r="D159" s="26">
        <v>0</v>
      </c>
      <c r="E159" s="47">
        <v>48</v>
      </c>
      <c r="F159" s="50">
        <v>21.71</v>
      </c>
      <c r="G159" s="48">
        <v>1042.08</v>
      </c>
    </row>
    <row r="160" spans="1:7" ht="27" x14ac:dyDescent="0.5">
      <c r="A160" s="29" t="s">
        <v>50</v>
      </c>
      <c r="B160" s="25">
        <v>2</v>
      </c>
      <c r="C160" s="26">
        <v>0</v>
      </c>
      <c r="D160" s="26">
        <v>1</v>
      </c>
      <c r="E160" s="47">
        <v>1</v>
      </c>
      <c r="F160" s="51">
        <v>283.2</v>
      </c>
      <c r="G160" s="48">
        <v>283.2</v>
      </c>
    </row>
    <row r="161" spans="1:7" ht="27" x14ac:dyDescent="0.5">
      <c r="A161" s="26" t="s">
        <v>51</v>
      </c>
      <c r="B161" s="25">
        <v>5</v>
      </c>
      <c r="C161" s="26">
        <v>0</v>
      </c>
      <c r="D161" s="26">
        <v>2</v>
      </c>
      <c r="E161" s="47">
        <v>3</v>
      </c>
      <c r="F161" s="50">
        <v>194.58</v>
      </c>
      <c r="G161" s="48">
        <v>583.74</v>
      </c>
    </row>
    <row r="162" spans="1:7" ht="27" x14ac:dyDescent="0.5">
      <c r="A162" s="26" t="s">
        <v>52</v>
      </c>
      <c r="B162" s="25">
        <v>0</v>
      </c>
      <c r="C162" s="26">
        <v>0</v>
      </c>
      <c r="D162" s="26">
        <v>0</v>
      </c>
      <c r="E162" s="47">
        <v>0</v>
      </c>
      <c r="F162" s="51">
        <v>0</v>
      </c>
      <c r="G162" s="48">
        <v>0</v>
      </c>
    </row>
    <row r="163" spans="1:7" ht="27" x14ac:dyDescent="0.5">
      <c r="A163" s="26" t="s">
        <v>53</v>
      </c>
      <c r="B163" s="25">
        <v>22</v>
      </c>
      <c r="C163" s="26">
        <v>0</v>
      </c>
      <c r="D163" s="26">
        <v>4</v>
      </c>
      <c r="E163" s="47">
        <v>18</v>
      </c>
      <c r="F163" s="50">
        <v>44.83</v>
      </c>
      <c r="G163" s="48">
        <v>806.93999999999994</v>
      </c>
    </row>
    <row r="164" spans="1:7" ht="27" x14ac:dyDescent="0.5">
      <c r="A164" s="26" t="s">
        <v>54</v>
      </c>
      <c r="B164" s="25">
        <v>2</v>
      </c>
      <c r="C164" s="26">
        <v>0</v>
      </c>
      <c r="D164" s="26">
        <v>1</v>
      </c>
      <c r="E164" s="47">
        <v>1</v>
      </c>
      <c r="F164" s="51">
        <v>37.76</v>
      </c>
      <c r="G164" s="48">
        <v>37.76</v>
      </c>
    </row>
    <row r="165" spans="1:7" ht="27" x14ac:dyDescent="0.5">
      <c r="A165" s="26" t="s">
        <v>124</v>
      </c>
      <c r="B165" s="25">
        <v>2</v>
      </c>
      <c r="C165" s="26">
        <v>0</v>
      </c>
      <c r="D165" s="26">
        <v>0</v>
      </c>
      <c r="E165" s="47">
        <v>2</v>
      </c>
      <c r="F165" s="50">
        <v>2830</v>
      </c>
      <c r="G165" s="48">
        <v>5660</v>
      </c>
    </row>
    <row r="166" spans="1:7" ht="27" x14ac:dyDescent="0.5">
      <c r="A166" s="26" t="s">
        <v>55</v>
      </c>
      <c r="B166" s="25">
        <v>2</v>
      </c>
      <c r="C166" s="26">
        <v>0</v>
      </c>
      <c r="D166" s="26">
        <v>2</v>
      </c>
      <c r="E166" s="47">
        <v>0</v>
      </c>
      <c r="F166" s="51">
        <v>5</v>
      </c>
      <c r="G166" s="48">
        <v>0</v>
      </c>
    </row>
    <row r="167" spans="1:7" ht="27" x14ac:dyDescent="0.5">
      <c r="A167" s="29" t="s">
        <v>56</v>
      </c>
      <c r="B167" s="25">
        <v>3</v>
      </c>
      <c r="C167" s="26">
        <v>0</v>
      </c>
      <c r="D167" s="26">
        <v>0</v>
      </c>
      <c r="E167" s="47">
        <v>3</v>
      </c>
      <c r="F167" s="50">
        <v>60</v>
      </c>
      <c r="G167" s="48">
        <v>180</v>
      </c>
    </row>
    <row r="168" spans="1:7" ht="27" x14ac:dyDescent="0.5">
      <c r="A168" s="26" t="s">
        <v>8</v>
      </c>
      <c r="B168" s="25">
        <v>175</v>
      </c>
      <c r="C168" s="26">
        <v>0</v>
      </c>
      <c r="D168" s="26">
        <v>3</v>
      </c>
      <c r="E168" s="47">
        <v>172</v>
      </c>
      <c r="F168" s="51">
        <v>7.08</v>
      </c>
      <c r="G168" s="48">
        <v>1217.76</v>
      </c>
    </row>
    <row r="169" spans="1:7" ht="27" x14ac:dyDescent="0.5">
      <c r="A169" s="26" t="s">
        <v>57</v>
      </c>
      <c r="B169" s="25">
        <v>51</v>
      </c>
      <c r="C169" s="26">
        <v>0</v>
      </c>
      <c r="D169" s="26">
        <v>1</v>
      </c>
      <c r="E169" s="47">
        <v>50</v>
      </c>
      <c r="F169" s="50">
        <v>7.08</v>
      </c>
      <c r="G169" s="48">
        <v>354</v>
      </c>
    </row>
    <row r="170" spans="1:7" ht="27" x14ac:dyDescent="0.5">
      <c r="A170" s="26" t="s">
        <v>7</v>
      </c>
      <c r="B170" s="25">
        <v>64</v>
      </c>
      <c r="C170" s="26">
        <v>60</v>
      </c>
      <c r="D170" s="26">
        <v>63</v>
      </c>
      <c r="E170" s="47">
        <v>61</v>
      </c>
      <c r="F170" s="51">
        <v>7.08</v>
      </c>
      <c r="G170" s="48">
        <v>431.88</v>
      </c>
    </row>
    <row r="171" spans="1:7" ht="27" x14ac:dyDescent="0.5">
      <c r="A171" s="26" t="s">
        <v>11</v>
      </c>
      <c r="B171" s="25">
        <v>11</v>
      </c>
      <c r="C171" s="26">
        <v>0</v>
      </c>
      <c r="D171" s="26">
        <v>0</v>
      </c>
      <c r="E171" s="47">
        <v>11</v>
      </c>
      <c r="F171" s="50">
        <v>17.21</v>
      </c>
      <c r="G171" s="48">
        <v>189.31</v>
      </c>
    </row>
    <row r="172" spans="1:7" ht="27" x14ac:dyDescent="0.5">
      <c r="A172" s="26" t="s">
        <v>58</v>
      </c>
      <c r="B172" s="25">
        <v>41</v>
      </c>
      <c r="C172" s="26">
        <v>0</v>
      </c>
      <c r="D172" s="26">
        <v>3</v>
      </c>
      <c r="E172" s="47">
        <v>38</v>
      </c>
      <c r="F172" s="51">
        <v>22.61</v>
      </c>
      <c r="G172" s="48">
        <v>859.18</v>
      </c>
    </row>
    <row r="173" spans="1:7" ht="27" x14ac:dyDescent="0.5">
      <c r="A173" s="26" t="s">
        <v>59</v>
      </c>
      <c r="B173" s="25">
        <v>3</v>
      </c>
      <c r="C173" s="26">
        <v>0</v>
      </c>
      <c r="D173" s="26">
        <v>0</v>
      </c>
      <c r="E173" s="47">
        <v>3</v>
      </c>
      <c r="F173" s="50">
        <v>88.5</v>
      </c>
      <c r="G173" s="48">
        <v>265.5</v>
      </c>
    </row>
    <row r="174" spans="1:7" ht="27" x14ac:dyDescent="0.5">
      <c r="A174" s="26" t="s">
        <v>60</v>
      </c>
      <c r="B174" s="25">
        <v>28</v>
      </c>
      <c r="C174" s="26">
        <v>0</v>
      </c>
      <c r="D174" s="26">
        <v>5</v>
      </c>
      <c r="E174" s="47">
        <v>23</v>
      </c>
      <c r="F174" s="51">
        <v>19.079999999999998</v>
      </c>
      <c r="G174" s="48">
        <v>438.84</v>
      </c>
    </row>
    <row r="175" spans="1:7" ht="27" x14ac:dyDescent="0.5">
      <c r="A175" s="26" t="s">
        <v>61</v>
      </c>
      <c r="B175" s="25">
        <v>33</v>
      </c>
      <c r="C175" s="26">
        <v>0</v>
      </c>
      <c r="D175" s="26">
        <v>2</v>
      </c>
      <c r="E175" s="47">
        <v>31</v>
      </c>
      <c r="F175" s="50">
        <v>19.079999999999998</v>
      </c>
      <c r="G175" s="48">
        <v>591.4799999999999</v>
      </c>
    </row>
    <row r="176" spans="1:7" ht="27" x14ac:dyDescent="0.5">
      <c r="A176" s="26" t="s">
        <v>13</v>
      </c>
      <c r="B176" s="25">
        <v>29</v>
      </c>
      <c r="C176" s="26">
        <v>0</v>
      </c>
      <c r="D176" s="26">
        <v>13</v>
      </c>
      <c r="E176" s="47">
        <v>16</v>
      </c>
      <c r="F176" s="51">
        <v>24.58</v>
      </c>
      <c r="G176" s="48">
        <v>393.28</v>
      </c>
    </row>
    <row r="177" spans="1:7" ht="27" x14ac:dyDescent="0.5">
      <c r="A177" s="26" t="s">
        <v>14</v>
      </c>
      <c r="B177" s="25">
        <v>23</v>
      </c>
      <c r="C177" s="26">
        <v>0</v>
      </c>
      <c r="D177" s="26">
        <v>0</v>
      </c>
      <c r="E177" s="47">
        <v>23</v>
      </c>
      <c r="F177" s="50">
        <v>24.58</v>
      </c>
      <c r="G177" s="48">
        <v>565.33999999999992</v>
      </c>
    </row>
    <row r="178" spans="1:7" ht="27" x14ac:dyDescent="0.5">
      <c r="A178" s="26" t="s">
        <v>62</v>
      </c>
      <c r="B178" s="25">
        <v>29</v>
      </c>
      <c r="C178" s="26">
        <v>0</v>
      </c>
      <c r="D178" s="26">
        <v>2</v>
      </c>
      <c r="E178" s="47">
        <v>27</v>
      </c>
      <c r="F178" s="51">
        <v>24.58</v>
      </c>
      <c r="G178" s="48">
        <v>663.66</v>
      </c>
    </row>
    <row r="179" spans="1:7" ht="27" x14ac:dyDescent="0.5">
      <c r="A179" s="26" t="s">
        <v>63</v>
      </c>
      <c r="B179" s="25">
        <v>34</v>
      </c>
      <c r="C179" s="26">
        <v>0</v>
      </c>
      <c r="D179" s="26">
        <v>4</v>
      </c>
      <c r="E179" s="47">
        <v>30</v>
      </c>
      <c r="F179" s="50">
        <v>19.079999999999998</v>
      </c>
      <c r="G179" s="48">
        <v>572.4</v>
      </c>
    </row>
    <row r="180" spans="1:7" ht="27" x14ac:dyDescent="0.5">
      <c r="A180" s="26" t="s">
        <v>64</v>
      </c>
      <c r="B180" s="25">
        <v>17</v>
      </c>
      <c r="C180" s="26">
        <v>0</v>
      </c>
      <c r="D180" s="26">
        <v>1</v>
      </c>
      <c r="E180" s="47">
        <v>16</v>
      </c>
      <c r="F180" s="51">
        <v>28.52</v>
      </c>
      <c r="G180" s="48">
        <v>456.32</v>
      </c>
    </row>
    <row r="181" spans="1:7" ht="27" x14ac:dyDescent="0.5">
      <c r="A181" s="26" t="s">
        <v>65</v>
      </c>
      <c r="B181" s="25">
        <v>0</v>
      </c>
      <c r="C181" s="26">
        <v>0</v>
      </c>
      <c r="D181" s="26">
        <v>0</v>
      </c>
      <c r="E181" s="47">
        <v>0</v>
      </c>
      <c r="F181" s="51">
        <v>0</v>
      </c>
      <c r="G181" s="48">
        <v>0</v>
      </c>
    </row>
    <row r="182" spans="1:7" ht="27" x14ac:dyDescent="0.5">
      <c r="A182" s="26" t="s">
        <v>66</v>
      </c>
      <c r="B182" s="25">
        <v>6</v>
      </c>
      <c r="C182" s="26">
        <v>0</v>
      </c>
      <c r="D182" s="26">
        <v>0</v>
      </c>
      <c r="E182" s="47">
        <v>6</v>
      </c>
      <c r="F182" s="51">
        <v>365.8</v>
      </c>
      <c r="G182" s="48">
        <v>2194.8000000000002</v>
      </c>
    </row>
    <row r="183" spans="1:7" ht="27" x14ac:dyDescent="0.5">
      <c r="A183" s="26" t="s">
        <v>67</v>
      </c>
      <c r="B183" s="25">
        <v>17</v>
      </c>
      <c r="C183" s="26">
        <v>15</v>
      </c>
      <c r="D183" s="26">
        <v>2</v>
      </c>
      <c r="E183" s="47">
        <v>30</v>
      </c>
      <c r="F183" s="51">
        <v>684.4</v>
      </c>
      <c r="G183" s="48">
        <v>20532</v>
      </c>
    </row>
    <row r="184" spans="1:7" ht="27" x14ac:dyDescent="0.5">
      <c r="A184" s="26" t="s">
        <v>68</v>
      </c>
      <c r="B184" s="25">
        <v>59</v>
      </c>
      <c r="C184" s="26">
        <v>0</v>
      </c>
      <c r="D184" s="26">
        <v>0</v>
      </c>
      <c r="E184" s="47">
        <v>59</v>
      </c>
      <c r="F184" s="51">
        <v>5</v>
      </c>
      <c r="G184" s="48">
        <v>295</v>
      </c>
    </row>
    <row r="185" spans="1:7" ht="27" x14ac:dyDescent="0.5">
      <c r="A185" s="29" t="s">
        <v>125</v>
      </c>
      <c r="B185" s="52">
        <v>1</v>
      </c>
      <c r="C185" s="29">
        <v>0</v>
      </c>
      <c r="D185" s="29">
        <v>0</v>
      </c>
      <c r="E185" s="47">
        <v>1</v>
      </c>
      <c r="F185" s="51">
        <v>54.28</v>
      </c>
      <c r="G185" s="48">
        <v>54.28</v>
      </c>
    </row>
    <row r="186" spans="1:7" ht="27" x14ac:dyDescent="0.5">
      <c r="A186" s="26" t="s">
        <v>69</v>
      </c>
      <c r="B186" s="25">
        <v>16</v>
      </c>
      <c r="C186" s="26">
        <v>0</v>
      </c>
      <c r="D186" s="26">
        <v>6</v>
      </c>
      <c r="E186" s="47">
        <v>10</v>
      </c>
      <c r="F186" s="51">
        <v>49.56</v>
      </c>
      <c r="G186" s="48">
        <v>495.6</v>
      </c>
    </row>
    <row r="187" spans="1:7" ht="27" x14ac:dyDescent="0.5">
      <c r="A187" s="26" t="s">
        <v>70</v>
      </c>
      <c r="B187" s="25">
        <v>29</v>
      </c>
      <c r="C187" s="26">
        <v>0</v>
      </c>
      <c r="D187" s="26">
        <v>2</v>
      </c>
      <c r="E187" s="47">
        <v>27</v>
      </c>
      <c r="F187" s="50">
        <v>49.56</v>
      </c>
      <c r="G187" s="48">
        <v>1338.1200000000001</v>
      </c>
    </row>
    <row r="188" spans="1:7" ht="27" x14ac:dyDescent="0.5">
      <c r="A188" s="26" t="s">
        <v>71</v>
      </c>
      <c r="B188" s="25">
        <v>1</v>
      </c>
      <c r="C188" s="26">
        <v>0</v>
      </c>
      <c r="D188" s="26">
        <v>0</v>
      </c>
      <c r="E188" s="47">
        <v>1</v>
      </c>
      <c r="F188" s="51">
        <v>75</v>
      </c>
      <c r="G188" s="48">
        <v>75</v>
      </c>
    </row>
    <row r="189" spans="1:7" ht="27" x14ac:dyDescent="0.5">
      <c r="A189" s="26" t="s">
        <v>72</v>
      </c>
      <c r="B189" s="25">
        <v>2</v>
      </c>
      <c r="C189" s="26">
        <v>5</v>
      </c>
      <c r="D189" s="26">
        <v>0</v>
      </c>
      <c r="E189" s="47">
        <v>7</v>
      </c>
      <c r="F189" s="50">
        <v>23.6</v>
      </c>
      <c r="G189" s="48">
        <v>165.20000000000002</v>
      </c>
    </row>
    <row r="190" spans="1:7" ht="27" x14ac:dyDescent="0.5">
      <c r="A190" s="26" t="s">
        <v>73</v>
      </c>
      <c r="B190" s="25">
        <v>0</v>
      </c>
      <c r="C190" s="26">
        <v>0</v>
      </c>
      <c r="D190" s="26">
        <v>0</v>
      </c>
      <c r="E190" s="47">
        <v>0</v>
      </c>
      <c r="F190" s="51">
        <v>0</v>
      </c>
      <c r="G190" s="48">
        <v>0</v>
      </c>
    </row>
    <row r="191" spans="1:7" ht="27" x14ac:dyDescent="0.5">
      <c r="A191" s="26" t="s">
        <v>74</v>
      </c>
      <c r="B191" s="25">
        <v>2</v>
      </c>
      <c r="C191" s="26">
        <v>0</v>
      </c>
      <c r="D191" s="26">
        <v>1</v>
      </c>
      <c r="E191" s="47">
        <v>1</v>
      </c>
      <c r="F191" s="50">
        <v>90.86</v>
      </c>
      <c r="G191" s="48">
        <v>90.86</v>
      </c>
    </row>
    <row r="192" spans="1:7" ht="27" x14ac:dyDescent="0.5">
      <c r="A192" s="26" t="s">
        <v>75</v>
      </c>
      <c r="B192" s="25">
        <v>5</v>
      </c>
      <c r="C192" s="26">
        <v>0</v>
      </c>
      <c r="D192" s="26">
        <v>0</v>
      </c>
      <c r="E192" s="47">
        <v>5</v>
      </c>
      <c r="F192" s="51">
        <v>11.8</v>
      </c>
      <c r="G192" s="48">
        <v>59</v>
      </c>
    </row>
    <row r="193" spans="1:7" ht="27" x14ac:dyDescent="0.5">
      <c r="A193" s="26" t="s">
        <v>76</v>
      </c>
      <c r="B193" s="25">
        <v>18</v>
      </c>
      <c r="C193" s="26">
        <v>0</v>
      </c>
      <c r="D193" s="26">
        <v>3</v>
      </c>
      <c r="E193" s="47">
        <v>15</v>
      </c>
      <c r="F193" s="50">
        <v>118</v>
      </c>
      <c r="G193" s="48">
        <v>1770</v>
      </c>
    </row>
    <row r="194" spans="1:7" ht="27" x14ac:dyDescent="0.5">
      <c r="A194" s="26" t="s">
        <v>77</v>
      </c>
      <c r="B194" s="25">
        <v>15</v>
      </c>
      <c r="C194" s="26">
        <v>0</v>
      </c>
      <c r="D194" s="26">
        <v>1</v>
      </c>
      <c r="E194" s="47">
        <v>14</v>
      </c>
      <c r="F194" s="51">
        <v>53.1</v>
      </c>
      <c r="G194" s="48">
        <v>743.4</v>
      </c>
    </row>
    <row r="195" spans="1:7" ht="27" x14ac:dyDescent="0.5">
      <c r="A195" s="26" t="s">
        <v>78</v>
      </c>
      <c r="B195" s="25">
        <v>2</v>
      </c>
      <c r="C195" s="26">
        <v>0</v>
      </c>
      <c r="D195" s="26">
        <v>2</v>
      </c>
      <c r="E195" s="47">
        <v>0</v>
      </c>
      <c r="F195" s="50">
        <v>14.16</v>
      </c>
      <c r="G195" s="48">
        <v>0</v>
      </c>
    </row>
    <row r="196" spans="1:7" ht="27" x14ac:dyDescent="0.5">
      <c r="A196" s="26" t="s">
        <v>79</v>
      </c>
      <c r="B196" s="25">
        <v>0</v>
      </c>
      <c r="C196" s="26">
        <v>0</v>
      </c>
      <c r="D196" s="26">
        <v>0</v>
      </c>
      <c r="E196" s="47">
        <v>0</v>
      </c>
      <c r="F196" s="51">
        <v>0</v>
      </c>
      <c r="G196" s="48">
        <v>0</v>
      </c>
    </row>
    <row r="197" spans="1:7" ht="27" x14ac:dyDescent="0.5">
      <c r="A197" s="29" t="s">
        <v>80</v>
      </c>
      <c r="B197" s="25">
        <v>2</v>
      </c>
      <c r="C197" s="26">
        <v>0</v>
      </c>
      <c r="D197" s="26">
        <v>0</v>
      </c>
      <c r="E197" s="47">
        <v>2</v>
      </c>
      <c r="F197" s="50">
        <v>60</v>
      </c>
      <c r="G197" s="48">
        <v>120</v>
      </c>
    </row>
    <row r="198" spans="1:7" ht="27" x14ac:dyDescent="0.5">
      <c r="A198" s="26" t="s">
        <v>81</v>
      </c>
      <c r="B198" s="25">
        <v>0</v>
      </c>
      <c r="C198" s="26">
        <v>0</v>
      </c>
      <c r="D198" s="26">
        <v>0</v>
      </c>
      <c r="E198" s="47">
        <v>0</v>
      </c>
      <c r="F198" s="51">
        <v>0</v>
      </c>
      <c r="G198" s="48">
        <v>0</v>
      </c>
    </row>
    <row r="199" spans="1:7" ht="27" x14ac:dyDescent="0.5">
      <c r="A199" s="26" t="s">
        <v>82</v>
      </c>
      <c r="B199" s="25">
        <v>1</v>
      </c>
      <c r="C199" s="26">
        <v>0</v>
      </c>
      <c r="D199" s="26">
        <v>0</v>
      </c>
      <c r="E199" s="47">
        <v>1</v>
      </c>
      <c r="F199" s="50">
        <v>1200</v>
      </c>
      <c r="G199" s="48">
        <v>1200</v>
      </c>
    </row>
    <row r="200" spans="1:7" ht="27" x14ac:dyDescent="0.5">
      <c r="A200" s="26" t="s">
        <v>83</v>
      </c>
      <c r="B200" s="25">
        <v>500</v>
      </c>
      <c r="C200" s="26">
        <v>0</v>
      </c>
      <c r="D200" s="26">
        <v>0</v>
      </c>
      <c r="E200" s="47">
        <v>500</v>
      </c>
      <c r="F200" s="51">
        <v>7.63</v>
      </c>
      <c r="G200" s="48">
        <v>3815</v>
      </c>
    </row>
    <row r="201" spans="1:7" ht="27" x14ac:dyDescent="0.5">
      <c r="A201" s="26" t="s">
        <v>84</v>
      </c>
      <c r="B201" s="25">
        <v>283</v>
      </c>
      <c r="C201" s="26">
        <v>0</v>
      </c>
      <c r="D201" s="26">
        <v>0</v>
      </c>
      <c r="E201" s="47">
        <v>283</v>
      </c>
      <c r="F201" s="50">
        <v>5.53</v>
      </c>
      <c r="G201" s="48">
        <v>1564.99</v>
      </c>
    </row>
    <row r="202" spans="1:7" ht="27" x14ac:dyDescent="0.5">
      <c r="A202" s="29" t="s">
        <v>152</v>
      </c>
      <c r="B202" s="52">
        <v>0</v>
      </c>
      <c r="C202" s="29">
        <v>3</v>
      </c>
      <c r="D202" s="29">
        <v>0</v>
      </c>
      <c r="E202" s="47">
        <v>3</v>
      </c>
      <c r="F202" s="50">
        <v>413</v>
      </c>
      <c r="G202" s="48">
        <v>1239</v>
      </c>
    </row>
    <row r="203" spans="1:7" ht="27" x14ac:dyDescent="0.5">
      <c r="A203" s="26" t="s">
        <v>85</v>
      </c>
      <c r="B203" s="25">
        <v>7</v>
      </c>
      <c r="C203" s="26">
        <v>0</v>
      </c>
      <c r="D203" s="26">
        <v>0</v>
      </c>
      <c r="E203" s="47">
        <v>7</v>
      </c>
      <c r="F203" s="51">
        <v>118</v>
      </c>
      <c r="G203" s="48">
        <v>826</v>
      </c>
    </row>
    <row r="204" spans="1:7" ht="27" x14ac:dyDescent="0.5">
      <c r="A204" s="26" t="s">
        <v>86</v>
      </c>
      <c r="B204" s="27">
        <v>2150</v>
      </c>
      <c r="C204" s="26">
        <v>0</v>
      </c>
      <c r="D204" s="28">
        <v>757</v>
      </c>
      <c r="E204" s="47">
        <v>1393</v>
      </c>
      <c r="F204" s="50">
        <v>1.18</v>
      </c>
      <c r="G204" s="48">
        <v>1643.74</v>
      </c>
    </row>
    <row r="205" spans="1:7" ht="27" x14ac:dyDescent="0.5">
      <c r="A205" s="26" t="s">
        <v>87</v>
      </c>
      <c r="B205" s="25">
        <v>0</v>
      </c>
      <c r="C205" s="26">
        <v>0</v>
      </c>
      <c r="D205" s="26">
        <v>0</v>
      </c>
      <c r="E205" s="47">
        <v>0</v>
      </c>
      <c r="F205" s="51">
        <v>0</v>
      </c>
      <c r="G205" s="48">
        <v>0</v>
      </c>
    </row>
    <row r="206" spans="1:7" ht="27" x14ac:dyDescent="0.5">
      <c r="A206" s="26" t="s">
        <v>88</v>
      </c>
      <c r="B206" s="25">
        <v>0</v>
      </c>
      <c r="C206" s="26">
        <v>0</v>
      </c>
      <c r="D206" s="26">
        <v>0</v>
      </c>
      <c r="E206" s="47">
        <v>0</v>
      </c>
      <c r="F206" s="50">
        <v>0</v>
      </c>
      <c r="G206" s="48">
        <v>0</v>
      </c>
    </row>
    <row r="207" spans="1:7" ht="27" x14ac:dyDescent="0.5">
      <c r="A207" s="26" t="s">
        <v>126</v>
      </c>
      <c r="B207" s="25">
        <v>10</v>
      </c>
      <c r="C207" s="26">
        <v>0</v>
      </c>
      <c r="D207" s="26">
        <v>4</v>
      </c>
      <c r="E207" s="47">
        <v>6</v>
      </c>
      <c r="F207" s="50">
        <v>35.4</v>
      </c>
      <c r="G207" s="48">
        <v>212.39999999999998</v>
      </c>
    </row>
    <row r="208" spans="1:7" ht="27" x14ac:dyDescent="0.5">
      <c r="A208" s="29" t="s">
        <v>127</v>
      </c>
      <c r="B208" s="25">
        <v>2</v>
      </c>
      <c r="C208" s="26">
        <v>0</v>
      </c>
      <c r="D208" s="26">
        <v>0</v>
      </c>
      <c r="E208" s="47">
        <v>2</v>
      </c>
      <c r="F208" s="53">
        <v>35.4</v>
      </c>
      <c r="G208" s="48">
        <v>70.8</v>
      </c>
    </row>
    <row r="209" spans="1:7" ht="27" x14ac:dyDescent="0.5">
      <c r="A209" s="26" t="s">
        <v>89</v>
      </c>
      <c r="B209" s="25">
        <v>24</v>
      </c>
      <c r="C209" s="26">
        <v>0</v>
      </c>
      <c r="D209" s="26">
        <v>1</v>
      </c>
      <c r="E209" s="47">
        <v>23</v>
      </c>
      <c r="F209" s="50">
        <v>472</v>
      </c>
      <c r="G209" s="48">
        <v>10856</v>
      </c>
    </row>
    <row r="210" spans="1:7" ht="27" x14ac:dyDescent="0.5">
      <c r="A210" s="26" t="s">
        <v>90</v>
      </c>
      <c r="B210" s="25">
        <v>5</v>
      </c>
      <c r="C210" s="26">
        <v>0</v>
      </c>
      <c r="D210" s="26">
        <v>0</v>
      </c>
      <c r="E210" s="47">
        <v>5</v>
      </c>
      <c r="F210" s="51">
        <v>460.2</v>
      </c>
      <c r="G210" s="48">
        <v>2301</v>
      </c>
    </row>
    <row r="211" spans="1:7" ht="27" x14ac:dyDescent="0.5">
      <c r="A211" s="26" t="s">
        <v>91</v>
      </c>
      <c r="B211" s="25">
        <v>3</v>
      </c>
      <c r="C211" s="26">
        <v>0</v>
      </c>
      <c r="D211" s="26">
        <v>0</v>
      </c>
      <c r="E211" s="47">
        <v>3</v>
      </c>
      <c r="F211" s="50">
        <v>460.2</v>
      </c>
      <c r="G211" s="48">
        <v>1380.6</v>
      </c>
    </row>
    <row r="212" spans="1:7" ht="27" x14ac:dyDescent="0.5">
      <c r="A212" s="26" t="s">
        <v>92</v>
      </c>
      <c r="B212" s="25">
        <v>6</v>
      </c>
      <c r="C212" s="26">
        <v>0</v>
      </c>
      <c r="D212" s="26">
        <v>0</v>
      </c>
      <c r="E212" s="47">
        <v>6</v>
      </c>
      <c r="F212" s="51">
        <v>460.2</v>
      </c>
      <c r="G212" s="48">
        <v>2761.2</v>
      </c>
    </row>
    <row r="213" spans="1:7" ht="27" x14ac:dyDescent="0.5">
      <c r="A213" s="26" t="s">
        <v>9</v>
      </c>
      <c r="B213" s="25">
        <v>22</v>
      </c>
      <c r="C213" s="26">
        <v>0</v>
      </c>
      <c r="D213" s="26">
        <v>0</v>
      </c>
      <c r="E213" s="47">
        <v>22</v>
      </c>
      <c r="F213" s="50">
        <v>472</v>
      </c>
      <c r="G213" s="48">
        <v>10384</v>
      </c>
    </row>
    <row r="214" spans="1:7" ht="27" x14ac:dyDescent="0.5">
      <c r="A214" s="26" t="s">
        <v>93</v>
      </c>
      <c r="B214" s="25">
        <v>5</v>
      </c>
      <c r="C214" s="26">
        <v>0</v>
      </c>
      <c r="D214" s="26">
        <v>0</v>
      </c>
      <c r="E214" s="47">
        <v>5</v>
      </c>
      <c r="F214" s="51">
        <v>675</v>
      </c>
      <c r="G214" s="48">
        <v>3375</v>
      </c>
    </row>
    <row r="215" spans="1:7" ht="27" x14ac:dyDescent="0.5">
      <c r="A215" s="26" t="s">
        <v>94</v>
      </c>
      <c r="B215" s="25">
        <v>2</v>
      </c>
      <c r="C215" s="26">
        <v>0</v>
      </c>
      <c r="D215" s="26">
        <v>0</v>
      </c>
      <c r="E215" s="47">
        <v>2</v>
      </c>
      <c r="F215" s="50">
        <v>675</v>
      </c>
      <c r="G215" s="48">
        <v>1350</v>
      </c>
    </row>
    <row r="216" spans="1:7" ht="27" x14ac:dyDescent="0.5">
      <c r="A216" s="26" t="s">
        <v>95</v>
      </c>
      <c r="B216" s="25">
        <v>1</v>
      </c>
      <c r="C216" s="26">
        <v>0</v>
      </c>
      <c r="D216" s="26">
        <v>0</v>
      </c>
      <c r="E216" s="47">
        <v>1</v>
      </c>
      <c r="F216" s="51">
        <v>675</v>
      </c>
      <c r="G216" s="48">
        <v>675</v>
      </c>
    </row>
    <row r="217" spans="1:7" ht="27" x14ac:dyDescent="0.5">
      <c r="A217" s="26" t="s">
        <v>96</v>
      </c>
      <c r="B217" s="25">
        <v>13</v>
      </c>
      <c r="C217" s="26">
        <v>0</v>
      </c>
      <c r="D217" s="26">
        <v>0</v>
      </c>
      <c r="E217" s="47">
        <v>13</v>
      </c>
      <c r="F217" s="54">
        <v>436.5</v>
      </c>
      <c r="G217" s="48">
        <v>5674.5</v>
      </c>
    </row>
    <row r="218" spans="1:7" ht="27" x14ac:dyDescent="0.5">
      <c r="A218" s="26" t="s">
        <v>97</v>
      </c>
      <c r="B218" s="25">
        <v>13</v>
      </c>
      <c r="C218" s="26">
        <v>0</v>
      </c>
      <c r="D218" s="26">
        <v>0</v>
      </c>
      <c r="E218" s="47">
        <v>13</v>
      </c>
      <c r="F218" s="51">
        <v>436.5</v>
      </c>
      <c r="G218" s="48">
        <v>5674.5</v>
      </c>
    </row>
    <row r="219" spans="1:7" ht="27" x14ac:dyDescent="0.5">
      <c r="A219" s="26" t="s">
        <v>98</v>
      </c>
      <c r="B219" s="27">
        <v>13</v>
      </c>
      <c r="C219" s="26">
        <v>0</v>
      </c>
      <c r="D219" s="28">
        <v>0</v>
      </c>
      <c r="E219" s="47">
        <v>13</v>
      </c>
      <c r="F219" s="54">
        <v>436.5</v>
      </c>
      <c r="G219" s="48">
        <v>5674.5</v>
      </c>
    </row>
    <row r="220" spans="1:7" ht="27" x14ac:dyDescent="0.5">
      <c r="A220" s="26" t="s">
        <v>99</v>
      </c>
      <c r="B220" s="27">
        <v>14</v>
      </c>
      <c r="C220" s="26">
        <v>0</v>
      </c>
      <c r="D220" s="28">
        <v>0</v>
      </c>
      <c r="E220" s="47">
        <v>14</v>
      </c>
      <c r="F220" s="51">
        <v>436.6</v>
      </c>
      <c r="G220" s="48">
        <v>6112.4000000000005</v>
      </c>
    </row>
    <row r="221" spans="1:7" ht="27" x14ac:dyDescent="0.5">
      <c r="A221" s="26" t="s">
        <v>100</v>
      </c>
      <c r="B221" s="26">
        <v>9</v>
      </c>
      <c r="C221" s="26">
        <v>0</v>
      </c>
      <c r="D221" s="26">
        <v>0</v>
      </c>
      <c r="E221" s="47">
        <v>9</v>
      </c>
      <c r="F221" s="54">
        <v>489.7</v>
      </c>
      <c r="G221" s="48">
        <v>4407.3</v>
      </c>
    </row>
    <row r="222" spans="1:7" ht="27" x14ac:dyDescent="0.5">
      <c r="A222" s="55" t="s">
        <v>101</v>
      </c>
      <c r="B222" s="26">
        <v>19</v>
      </c>
      <c r="C222" s="26">
        <v>0</v>
      </c>
      <c r="D222" s="26">
        <v>1</v>
      </c>
      <c r="E222" s="47">
        <v>18</v>
      </c>
      <c r="F222" s="51">
        <v>619.5</v>
      </c>
      <c r="G222" s="48">
        <v>11151</v>
      </c>
    </row>
    <row r="223" spans="1:7" ht="27" x14ac:dyDescent="0.5">
      <c r="A223" s="29" t="s">
        <v>102</v>
      </c>
      <c r="B223" s="26">
        <v>25</v>
      </c>
      <c r="C223" s="26">
        <v>0</v>
      </c>
      <c r="D223" s="26">
        <v>0</v>
      </c>
      <c r="E223" s="47">
        <v>25</v>
      </c>
      <c r="F223" s="54">
        <v>377.6</v>
      </c>
      <c r="G223" s="48">
        <v>9440</v>
      </c>
    </row>
    <row r="224" spans="1:7" ht="27" x14ac:dyDescent="0.5">
      <c r="A224" s="55" t="s">
        <v>103</v>
      </c>
      <c r="B224" s="26">
        <v>21</v>
      </c>
      <c r="C224" s="26">
        <v>0</v>
      </c>
      <c r="D224" s="26">
        <v>0</v>
      </c>
      <c r="E224" s="47">
        <v>21</v>
      </c>
      <c r="F224" s="51">
        <v>377.6</v>
      </c>
      <c r="G224" s="48">
        <v>7929.6</v>
      </c>
    </row>
    <row r="225" spans="1:7" ht="27" x14ac:dyDescent="0.5">
      <c r="A225" s="55" t="s">
        <v>10</v>
      </c>
      <c r="B225" s="26">
        <v>45</v>
      </c>
      <c r="C225" s="26">
        <v>0</v>
      </c>
      <c r="D225" s="26">
        <v>0</v>
      </c>
      <c r="E225" s="47">
        <v>45</v>
      </c>
      <c r="F225" s="54">
        <v>466.1</v>
      </c>
      <c r="G225" s="48">
        <v>20974.5</v>
      </c>
    </row>
    <row r="226" spans="1:7" ht="27" x14ac:dyDescent="0.5">
      <c r="A226" s="26" t="s">
        <v>104</v>
      </c>
      <c r="B226" s="26">
        <v>7</v>
      </c>
      <c r="C226" s="26">
        <v>0</v>
      </c>
      <c r="D226" s="26">
        <v>1</v>
      </c>
      <c r="E226" s="47">
        <v>6</v>
      </c>
      <c r="F226" s="51">
        <v>650</v>
      </c>
      <c r="G226" s="48">
        <v>3900</v>
      </c>
    </row>
    <row r="227" spans="1:7" ht="27" x14ac:dyDescent="0.5">
      <c r="A227" s="26" t="s">
        <v>105</v>
      </c>
      <c r="B227" s="26">
        <v>10</v>
      </c>
      <c r="C227" s="26">
        <v>0</v>
      </c>
      <c r="D227" s="26">
        <v>0</v>
      </c>
      <c r="E227" s="47">
        <v>10</v>
      </c>
      <c r="F227" s="54">
        <v>513</v>
      </c>
      <c r="G227" s="48">
        <v>5130</v>
      </c>
    </row>
    <row r="228" spans="1:7" ht="27" x14ac:dyDescent="0.5">
      <c r="A228" s="26" t="s">
        <v>106</v>
      </c>
      <c r="B228" s="26">
        <v>22</v>
      </c>
      <c r="C228" s="26">
        <v>0</v>
      </c>
      <c r="D228" s="26">
        <v>1</v>
      </c>
      <c r="E228" s="47">
        <v>21</v>
      </c>
      <c r="F228" s="51">
        <v>531</v>
      </c>
      <c r="G228" s="48">
        <v>11151</v>
      </c>
    </row>
    <row r="229" spans="1:7" ht="27" x14ac:dyDescent="0.5">
      <c r="A229" s="26" t="s">
        <v>107</v>
      </c>
      <c r="B229" s="26">
        <v>1</v>
      </c>
      <c r="C229" s="26">
        <v>0</v>
      </c>
      <c r="D229" s="26">
        <v>0</v>
      </c>
      <c r="E229" s="47">
        <v>1</v>
      </c>
      <c r="F229" s="54">
        <v>675</v>
      </c>
      <c r="G229" s="48">
        <v>675</v>
      </c>
    </row>
    <row r="230" spans="1:7" ht="27" x14ac:dyDescent="0.5">
      <c r="A230" s="26" t="s">
        <v>108</v>
      </c>
      <c r="B230" s="26">
        <v>5</v>
      </c>
      <c r="C230" s="26">
        <v>0</v>
      </c>
      <c r="D230" s="26">
        <v>2</v>
      </c>
      <c r="E230" s="47">
        <v>3</v>
      </c>
      <c r="F230" s="51">
        <v>460.2</v>
      </c>
      <c r="G230" s="48">
        <v>1380.6</v>
      </c>
    </row>
    <row r="231" spans="1:7" ht="27" x14ac:dyDescent="0.5">
      <c r="A231" s="26" t="s">
        <v>109</v>
      </c>
      <c r="B231" s="26">
        <v>5</v>
      </c>
      <c r="C231" s="26">
        <v>0</v>
      </c>
      <c r="D231" s="26">
        <v>2</v>
      </c>
      <c r="E231" s="47">
        <v>3</v>
      </c>
      <c r="F231" s="54">
        <v>460.2</v>
      </c>
      <c r="G231" s="48">
        <v>1380.6</v>
      </c>
    </row>
    <row r="232" spans="1:7" ht="27" x14ac:dyDescent="0.5">
      <c r="A232" s="26" t="s">
        <v>110</v>
      </c>
      <c r="B232" s="26">
        <v>5</v>
      </c>
      <c r="C232" s="26">
        <v>0</v>
      </c>
      <c r="D232" s="26">
        <v>2</v>
      </c>
      <c r="E232" s="47">
        <v>3</v>
      </c>
      <c r="F232" s="51">
        <v>460.2</v>
      </c>
      <c r="G232" s="48">
        <v>1380.6</v>
      </c>
    </row>
    <row r="233" spans="1:7" ht="27" x14ac:dyDescent="0.5">
      <c r="A233" s="55" t="s">
        <v>111</v>
      </c>
      <c r="B233" s="26">
        <v>12</v>
      </c>
      <c r="C233" s="26">
        <v>0</v>
      </c>
      <c r="D233" s="26">
        <v>6</v>
      </c>
      <c r="E233" s="47">
        <v>6</v>
      </c>
      <c r="F233" s="54">
        <v>472</v>
      </c>
      <c r="G233" s="48">
        <v>2832</v>
      </c>
    </row>
    <row r="234" spans="1:7" ht="27" x14ac:dyDescent="0.5">
      <c r="A234" s="55" t="s">
        <v>112</v>
      </c>
      <c r="B234" s="26">
        <v>16</v>
      </c>
      <c r="C234" s="26">
        <v>0</v>
      </c>
      <c r="D234" s="26">
        <v>2</v>
      </c>
      <c r="E234" s="47">
        <v>14</v>
      </c>
      <c r="F234" s="51">
        <v>377.6</v>
      </c>
      <c r="G234" s="48">
        <v>5286.4000000000005</v>
      </c>
    </row>
    <row r="235" spans="1:7" ht="27" x14ac:dyDescent="0.5">
      <c r="A235" s="55" t="s">
        <v>113</v>
      </c>
      <c r="B235" s="29">
        <v>16</v>
      </c>
      <c r="C235" s="29">
        <v>0</v>
      </c>
      <c r="D235" s="29">
        <v>2</v>
      </c>
      <c r="E235" s="47">
        <v>14</v>
      </c>
      <c r="F235" s="54">
        <v>377.6</v>
      </c>
      <c r="G235" s="48">
        <v>5286.4000000000005</v>
      </c>
    </row>
    <row r="236" spans="1:7" ht="27" x14ac:dyDescent="0.5">
      <c r="A236" s="55" t="s">
        <v>114</v>
      </c>
      <c r="B236" s="29">
        <v>12</v>
      </c>
      <c r="C236" s="29">
        <v>0</v>
      </c>
      <c r="D236" s="29">
        <v>3</v>
      </c>
      <c r="E236" s="47">
        <v>9</v>
      </c>
      <c r="F236" s="51">
        <v>377.6</v>
      </c>
      <c r="G236" s="48">
        <v>3398.4</v>
      </c>
    </row>
    <row r="237" spans="1:7" ht="27" x14ac:dyDescent="0.5">
      <c r="A237" s="55" t="s">
        <v>115</v>
      </c>
      <c r="B237" s="29">
        <v>25</v>
      </c>
      <c r="C237" s="29">
        <v>0</v>
      </c>
      <c r="D237" s="29">
        <v>0</v>
      </c>
      <c r="E237" s="47">
        <v>25</v>
      </c>
      <c r="F237" s="54">
        <v>377.6</v>
      </c>
      <c r="G237" s="48">
        <v>9440</v>
      </c>
    </row>
    <row r="238" spans="1:7" ht="27" x14ac:dyDescent="0.5">
      <c r="A238" s="55" t="s">
        <v>116</v>
      </c>
      <c r="B238" s="29">
        <v>13</v>
      </c>
      <c r="C238" s="29">
        <v>0</v>
      </c>
      <c r="D238" s="29">
        <v>1</v>
      </c>
      <c r="E238" s="47">
        <v>12</v>
      </c>
      <c r="F238" s="51">
        <v>1003</v>
      </c>
      <c r="G238" s="48">
        <v>12036</v>
      </c>
    </row>
    <row r="239" spans="1:7" ht="27" x14ac:dyDescent="0.5">
      <c r="A239" s="55" t="s">
        <v>117</v>
      </c>
      <c r="B239" s="29">
        <v>1</v>
      </c>
      <c r="C239" s="29">
        <v>0</v>
      </c>
      <c r="D239" s="29">
        <v>0</v>
      </c>
      <c r="E239" s="47">
        <v>1</v>
      </c>
      <c r="F239" s="54">
        <v>445</v>
      </c>
      <c r="G239" s="48">
        <v>445</v>
      </c>
    </row>
    <row r="240" spans="1:7" ht="27" x14ac:dyDescent="0.5">
      <c r="A240" s="55" t="s">
        <v>118</v>
      </c>
      <c r="B240" s="29">
        <v>7</v>
      </c>
      <c r="C240" s="29">
        <v>0</v>
      </c>
      <c r="D240" s="29">
        <v>1</v>
      </c>
      <c r="E240" s="47">
        <v>6</v>
      </c>
      <c r="F240" s="53">
        <v>2336.4</v>
      </c>
      <c r="G240" s="48">
        <v>14018.400000000001</v>
      </c>
    </row>
    <row r="241" spans="1:7" ht="27" x14ac:dyDescent="0.5">
      <c r="A241" s="55" t="s">
        <v>119</v>
      </c>
      <c r="B241" s="29">
        <v>1</v>
      </c>
      <c r="C241" s="29">
        <v>0</v>
      </c>
      <c r="D241" s="29">
        <v>0</v>
      </c>
      <c r="E241" s="47">
        <v>1</v>
      </c>
      <c r="F241" s="54">
        <v>2900</v>
      </c>
      <c r="G241" s="48">
        <v>2900</v>
      </c>
    </row>
    <row r="242" spans="1:7" ht="27" x14ac:dyDescent="0.5">
      <c r="A242" s="55" t="s">
        <v>120</v>
      </c>
      <c r="B242" s="29">
        <v>3</v>
      </c>
      <c r="C242" s="29">
        <v>0</v>
      </c>
      <c r="D242" s="29">
        <v>0</v>
      </c>
      <c r="E242" s="47">
        <v>3</v>
      </c>
      <c r="F242" s="56">
        <v>1156.4000000000001</v>
      </c>
      <c r="G242" s="48">
        <v>3469.2000000000003</v>
      </c>
    </row>
    <row r="243" spans="1:7" ht="27" x14ac:dyDescent="0.5">
      <c r="A243" s="55" t="s">
        <v>121</v>
      </c>
      <c r="B243" s="29">
        <v>11</v>
      </c>
      <c r="C243" s="29">
        <v>0</v>
      </c>
      <c r="D243" s="29">
        <v>0</v>
      </c>
      <c r="E243" s="47">
        <v>11</v>
      </c>
      <c r="F243" s="57">
        <v>826</v>
      </c>
      <c r="G243" s="48">
        <v>9086</v>
      </c>
    </row>
    <row r="244" spans="1:7" ht="27" x14ac:dyDescent="0.5">
      <c r="A244" s="55" t="s">
        <v>122</v>
      </c>
      <c r="B244" s="29">
        <v>2</v>
      </c>
      <c r="C244" s="29">
        <v>0</v>
      </c>
      <c r="D244" s="29">
        <v>1</v>
      </c>
      <c r="E244" s="47">
        <v>1</v>
      </c>
      <c r="F244" s="57">
        <v>1740.5</v>
      </c>
      <c r="G244" s="48">
        <v>1740.5</v>
      </c>
    </row>
    <row r="245" spans="1:7" ht="27" x14ac:dyDescent="0.5">
      <c r="A245" s="58" t="s">
        <v>123</v>
      </c>
      <c r="B245" s="30">
        <v>3</v>
      </c>
      <c r="C245" s="30">
        <v>0</v>
      </c>
      <c r="D245" s="30">
        <v>0</v>
      </c>
      <c r="E245" s="47">
        <v>3</v>
      </c>
      <c r="F245" s="57">
        <v>2990</v>
      </c>
      <c r="G245" s="48">
        <v>8970</v>
      </c>
    </row>
    <row r="246" spans="1:7" ht="27" x14ac:dyDescent="0.5">
      <c r="A246" s="59" t="s">
        <v>6</v>
      </c>
      <c r="B246" s="29">
        <v>2</v>
      </c>
      <c r="C246" s="29">
        <v>0</v>
      </c>
      <c r="D246" s="29">
        <v>1</v>
      </c>
      <c r="E246" s="47">
        <v>1</v>
      </c>
      <c r="F246" s="57">
        <v>1144.5999999999999</v>
      </c>
      <c r="G246" s="48">
        <v>1144.5999999999999</v>
      </c>
    </row>
    <row r="247" spans="1:7" ht="41.25" x14ac:dyDescent="0.8">
      <c r="A247" s="59"/>
      <c r="B247" s="60"/>
      <c r="C247" s="60"/>
      <c r="D247" s="60"/>
      <c r="E247" s="61"/>
      <c r="F247" s="62" t="s">
        <v>19</v>
      </c>
      <c r="G247" s="78">
        <v>350157.75999999995</v>
      </c>
    </row>
    <row r="248" spans="1:7" ht="33.75" x14ac:dyDescent="0.65">
      <c r="A248" s="35"/>
    </row>
    <row r="249" spans="1:7" ht="37.5" customHeight="1" x14ac:dyDescent="0.8">
      <c r="B249" s="68" t="s">
        <v>158</v>
      </c>
      <c r="C249" s="17"/>
    </row>
    <row r="251" spans="1:7" ht="23.25" x14ac:dyDescent="0.35">
      <c r="A251" s="33" t="s">
        <v>15</v>
      </c>
      <c r="B251" s="34" t="s">
        <v>16</v>
      </c>
      <c r="C251" s="34" t="s">
        <v>17</v>
      </c>
      <c r="D251" s="34" t="s">
        <v>18</v>
      </c>
      <c r="E251" s="33" t="s">
        <v>148</v>
      </c>
      <c r="F251" s="33" t="s">
        <v>20</v>
      </c>
      <c r="G251" s="33" t="s">
        <v>19</v>
      </c>
    </row>
    <row r="252" spans="1:7" ht="23.25" x14ac:dyDescent="0.35">
      <c r="A252" s="26" t="s">
        <v>21</v>
      </c>
      <c r="B252" s="26">
        <v>141</v>
      </c>
      <c r="C252" s="26">
        <v>0</v>
      </c>
      <c r="D252" s="26">
        <v>137</v>
      </c>
      <c r="E252" s="26">
        <v>4</v>
      </c>
      <c r="F252" s="26">
        <v>205.2</v>
      </c>
      <c r="G252" s="32">
        <v>820.8</v>
      </c>
    </row>
    <row r="253" spans="1:7" ht="23.25" x14ac:dyDescent="0.35">
      <c r="A253" s="26" t="s">
        <v>22</v>
      </c>
      <c r="B253" s="26">
        <v>4</v>
      </c>
      <c r="C253" s="26">
        <v>0</v>
      </c>
      <c r="D253" s="26">
        <v>1</v>
      </c>
      <c r="E253" s="26">
        <v>3</v>
      </c>
      <c r="F253" s="26">
        <v>41.24</v>
      </c>
      <c r="G253" s="32">
        <v>123.72</v>
      </c>
    </row>
    <row r="254" spans="1:7" ht="23.25" x14ac:dyDescent="0.35">
      <c r="A254" s="26" t="s">
        <v>23</v>
      </c>
      <c r="B254" s="26">
        <v>3</v>
      </c>
      <c r="C254" s="26">
        <v>0</v>
      </c>
      <c r="D254" s="26">
        <v>0</v>
      </c>
      <c r="E254" s="26">
        <v>3</v>
      </c>
      <c r="F254" s="26">
        <v>19.82</v>
      </c>
      <c r="G254" s="32">
        <v>59.46</v>
      </c>
    </row>
    <row r="255" spans="1:7" ht="23.25" x14ac:dyDescent="0.35">
      <c r="A255" s="26" t="s">
        <v>24</v>
      </c>
      <c r="B255" s="26">
        <v>10</v>
      </c>
      <c r="C255" s="26">
        <v>0</v>
      </c>
      <c r="D255" s="26">
        <v>2</v>
      </c>
      <c r="E255" s="26">
        <v>8</v>
      </c>
      <c r="F255" s="26">
        <v>25</v>
      </c>
      <c r="G255" s="32">
        <v>200</v>
      </c>
    </row>
    <row r="256" spans="1:7" ht="23.25" x14ac:dyDescent="0.35">
      <c r="A256" s="26" t="s">
        <v>12</v>
      </c>
      <c r="B256" s="26">
        <v>11</v>
      </c>
      <c r="C256" s="26">
        <v>0</v>
      </c>
      <c r="D256" s="26">
        <v>3</v>
      </c>
      <c r="E256" s="26">
        <v>8</v>
      </c>
      <c r="F256" s="26">
        <v>25.96</v>
      </c>
      <c r="G256" s="32">
        <v>207.68</v>
      </c>
    </row>
    <row r="257" spans="1:7" ht="23.25" x14ac:dyDescent="0.35">
      <c r="A257" s="26" t="s">
        <v>25</v>
      </c>
      <c r="B257" s="26">
        <v>5</v>
      </c>
      <c r="C257" s="26">
        <v>0</v>
      </c>
      <c r="D257" s="26">
        <v>2</v>
      </c>
      <c r="E257" s="26">
        <v>3</v>
      </c>
      <c r="F257" s="26">
        <v>1180</v>
      </c>
      <c r="G257" s="32">
        <v>3540</v>
      </c>
    </row>
    <row r="258" spans="1:7" ht="23.25" x14ac:dyDescent="0.35">
      <c r="A258" s="26" t="s">
        <v>26</v>
      </c>
      <c r="B258" s="26">
        <v>0</v>
      </c>
      <c r="C258" s="26">
        <v>0</v>
      </c>
      <c r="D258" s="26">
        <v>0</v>
      </c>
      <c r="E258" s="26">
        <v>0</v>
      </c>
      <c r="F258" s="26">
        <v>0</v>
      </c>
      <c r="G258" s="32">
        <v>0</v>
      </c>
    </row>
    <row r="259" spans="1:7" ht="23.25" x14ac:dyDescent="0.35">
      <c r="A259" s="26" t="s">
        <v>27</v>
      </c>
      <c r="B259" s="26">
        <v>0</v>
      </c>
      <c r="C259" s="26">
        <v>0</v>
      </c>
      <c r="D259" s="26">
        <v>0</v>
      </c>
      <c r="E259" s="26">
        <v>0</v>
      </c>
      <c r="F259" s="26">
        <v>0</v>
      </c>
      <c r="G259" s="32">
        <v>0</v>
      </c>
    </row>
    <row r="260" spans="1:7" ht="23.25" x14ac:dyDescent="0.35">
      <c r="A260" s="26" t="s">
        <v>28</v>
      </c>
      <c r="B260" s="26">
        <v>0</v>
      </c>
      <c r="C260" s="26">
        <v>0</v>
      </c>
      <c r="D260" s="26">
        <v>0</v>
      </c>
      <c r="E260" s="26">
        <v>0</v>
      </c>
      <c r="F260" s="26">
        <v>0</v>
      </c>
      <c r="G260" s="32">
        <v>0</v>
      </c>
    </row>
    <row r="261" spans="1:7" ht="23.25" x14ac:dyDescent="0.35">
      <c r="A261" s="26" t="s">
        <v>29</v>
      </c>
      <c r="B261" s="26">
        <v>8</v>
      </c>
      <c r="C261" s="26">
        <v>2</v>
      </c>
      <c r="D261" s="26">
        <v>0</v>
      </c>
      <c r="E261" s="26">
        <v>10</v>
      </c>
      <c r="F261" s="26">
        <v>950</v>
      </c>
      <c r="G261" s="32">
        <v>9500</v>
      </c>
    </row>
    <row r="262" spans="1:7" ht="23.25" x14ac:dyDescent="0.35">
      <c r="A262" s="26" t="s">
        <v>30</v>
      </c>
      <c r="B262" s="26">
        <v>2</v>
      </c>
      <c r="C262" s="26">
        <v>0</v>
      </c>
      <c r="D262" s="26">
        <v>0</v>
      </c>
      <c r="E262" s="26">
        <v>2</v>
      </c>
      <c r="F262" s="26">
        <v>14.16</v>
      </c>
      <c r="G262" s="32">
        <v>28.32</v>
      </c>
    </row>
    <row r="263" spans="1:7" ht="23.25" x14ac:dyDescent="0.35">
      <c r="A263" s="26" t="s">
        <v>31</v>
      </c>
      <c r="B263" s="26">
        <v>1</v>
      </c>
      <c r="C263" s="26">
        <v>0</v>
      </c>
      <c r="D263" s="26">
        <v>0</v>
      </c>
      <c r="E263" s="26">
        <v>1</v>
      </c>
      <c r="F263" s="26">
        <v>230.1</v>
      </c>
      <c r="G263" s="32">
        <v>230.1</v>
      </c>
    </row>
    <row r="264" spans="1:7" ht="23.25" x14ac:dyDescent="0.35">
      <c r="A264" s="26" t="s">
        <v>32</v>
      </c>
      <c r="B264" s="26">
        <v>1</v>
      </c>
      <c r="C264" s="26">
        <v>0</v>
      </c>
      <c r="D264" s="26">
        <v>1</v>
      </c>
      <c r="E264" s="26">
        <v>0</v>
      </c>
      <c r="F264" s="26">
        <v>59</v>
      </c>
      <c r="G264" s="32">
        <v>0</v>
      </c>
    </row>
    <row r="265" spans="1:7" ht="23.25" x14ac:dyDescent="0.35">
      <c r="A265" s="26" t="s">
        <v>33</v>
      </c>
      <c r="B265" s="26">
        <v>54</v>
      </c>
      <c r="C265" s="26">
        <v>0</v>
      </c>
      <c r="D265" s="26">
        <v>21</v>
      </c>
      <c r="E265" s="26">
        <v>33</v>
      </c>
      <c r="F265" s="26">
        <v>48.8</v>
      </c>
      <c r="G265" s="32">
        <v>1610.3999999999999</v>
      </c>
    </row>
    <row r="266" spans="1:7" ht="23.25" x14ac:dyDescent="0.35">
      <c r="A266" s="26" t="s">
        <v>34</v>
      </c>
      <c r="B266" s="26">
        <v>0</v>
      </c>
      <c r="C266" s="26">
        <v>0</v>
      </c>
      <c r="D266" s="26">
        <v>0</v>
      </c>
      <c r="E266" s="26">
        <v>0</v>
      </c>
      <c r="F266" s="26">
        <v>0</v>
      </c>
      <c r="G266" s="32">
        <v>0</v>
      </c>
    </row>
    <row r="267" spans="1:7" ht="23.25" x14ac:dyDescent="0.35">
      <c r="A267" s="26" t="s">
        <v>35</v>
      </c>
      <c r="B267" s="26">
        <v>4</v>
      </c>
      <c r="C267" s="26">
        <v>0</v>
      </c>
      <c r="D267" s="26">
        <v>1</v>
      </c>
      <c r="E267" s="26">
        <v>3</v>
      </c>
      <c r="F267" s="26">
        <v>44.84</v>
      </c>
      <c r="G267" s="32">
        <v>134.52000000000001</v>
      </c>
    </row>
    <row r="268" spans="1:7" ht="23.25" x14ac:dyDescent="0.35">
      <c r="A268" s="26" t="s">
        <v>36</v>
      </c>
      <c r="B268" s="26">
        <v>0</v>
      </c>
      <c r="C268" s="26">
        <v>0</v>
      </c>
      <c r="D268" s="26">
        <v>0</v>
      </c>
      <c r="E268" s="26">
        <v>0</v>
      </c>
      <c r="F268" s="26">
        <v>0</v>
      </c>
      <c r="G268" s="32">
        <v>0</v>
      </c>
    </row>
    <row r="269" spans="1:7" ht="23.25" x14ac:dyDescent="0.35">
      <c r="A269" s="26" t="s">
        <v>37</v>
      </c>
      <c r="B269" s="26">
        <v>5</v>
      </c>
      <c r="C269" s="26">
        <v>0</v>
      </c>
      <c r="D269" s="26">
        <v>0</v>
      </c>
      <c r="E269" s="26">
        <v>5</v>
      </c>
      <c r="F269" s="26">
        <v>383.5</v>
      </c>
      <c r="G269" s="32">
        <v>1917.5</v>
      </c>
    </row>
    <row r="270" spans="1:7" ht="23.25" x14ac:dyDescent="0.35">
      <c r="A270" s="26" t="s">
        <v>38</v>
      </c>
      <c r="B270" s="26">
        <v>41</v>
      </c>
      <c r="C270" s="26">
        <v>0</v>
      </c>
      <c r="D270" s="26">
        <v>6</v>
      </c>
      <c r="E270" s="26">
        <v>35</v>
      </c>
      <c r="F270" s="26">
        <v>49.56</v>
      </c>
      <c r="G270" s="32">
        <v>1734.6000000000001</v>
      </c>
    </row>
    <row r="271" spans="1:7" ht="23.25" x14ac:dyDescent="0.35">
      <c r="A271" s="26" t="s">
        <v>39</v>
      </c>
      <c r="B271" s="26">
        <v>29</v>
      </c>
      <c r="C271" s="26">
        <v>0</v>
      </c>
      <c r="D271" s="26">
        <v>2</v>
      </c>
      <c r="E271" s="26">
        <v>27</v>
      </c>
      <c r="F271" s="26">
        <v>41.3</v>
      </c>
      <c r="G271" s="32">
        <v>1115.0999999999999</v>
      </c>
    </row>
    <row r="272" spans="1:7" ht="23.25" x14ac:dyDescent="0.35">
      <c r="A272" s="26" t="s">
        <v>40</v>
      </c>
      <c r="B272" s="26">
        <v>304</v>
      </c>
      <c r="C272" s="26">
        <v>0</v>
      </c>
      <c r="D272" s="26">
        <v>16</v>
      </c>
      <c r="E272" s="26">
        <v>288</v>
      </c>
      <c r="F272" s="26">
        <v>39.159999999999997</v>
      </c>
      <c r="G272" s="32">
        <v>11278.079999999998</v>
      </c>
    </row>
    <row r="273" spans="1:7" ht="23.25" x14ac:dyDescent="0.35">
      <c r="A273" s="26" t="s">
        <v>41</v>
      </c>
      <c r="B273" s="26">
        <v>0</v>
      </c>
      <c r="C273" s="26">
        <v>0</v>
      </c>
      <c r="D273" s="26">
        <v>0</v>
      </c>
      <c r="E273" s="26">
        <v>0</v>
      </c>
      <c r="F273" s="26">
        <v>0</v>
      </c>
      <c r="G273" s="32">
        <v>0</v>
      </c>
    </row>
    <row r="274" spans="1:7" ht="23.25" x14ac:dyDescent="0.35">
      <c r="A274" s="26" t="s">
        <v>42</v>
      </c>
      <c r="B274" s="26">
        <v>0</v>
      </c>
      <c r="C274" s="26">
        <v>0</v>
      </c>
      <c r="D274" s="26">
        <v>0</v>
      </c>
      <c r="E274" s="26">
        <v>0</v>
      </c>
      <c r="F274" s="26">
        <v>0</v>
      </c>
      <c r="G274" s="32">
        <v>0</v>
      </c>
    </row>
    <row r="275" spans="1:7" ht="23.25" x14ac:dyDescent="0.35">
      <c r="A275" s="26" t="s">
        <v>43</v>
      </c>
      <c r="B275" s="26">
        <v>16</v>
      </c>
      <c r="C275" s="26">
        <v>0</v>
      </c>
      <c r="D275" s="26">
        <v>0</v>
      </c>
      <c r="E275" s="26">
        <v>16</v>
      </c>
      <c r="F275" s="26">
        <v>94.4</v>
      </c>
      <c r="G275" s="32">
        <v>1510.4</v>
      </c>
    </row>
    <row r="276" spans="1:7" ht="23.25" x14ac:dyDescent="0.35">
      <c r="A276" s="26" t="s">
        <v>44</v>
      </c>
      <c r="B276" s="26">
        <v>13</v>
      </c>
      <c r="C276" s="26">
        <v>0</v>
      </c>
      <c r="D276" s="26">
        <v>2</v>
      </c>
      <c r="E276" s="26">
        <v>11</v>
      </c>
      <c r="F276" s="26">
        <v>47.2</v>
      </c>
      <c r="G276" s="32">
        <v>519.20000000000005</v>
      </c>
    </row>
    <row r="277" spans="1:7" ht="23.25" x14ac:dyDescent="0.35">
      <c r="A277" s="26" t="s">
        <v>45</v>
      </c>
      <c r="B277" s="26">
        <v>400</v>
      </c>
      <c r="C277" s="26">
        <v>0</v>
      </c>
      <c r="D277" s="26">
        <v>100</v>
      </c>
      <c r="E277" s="26">
        <v>300</v>
      </c>
      <c r="F277" s="26">
        <v>3.84</v>
      </c>
      <c r="G277" s="32">
        <v>1152</v>
      </c>
    </row>
    <row r="278" spans="1:7" ht="23.25" x14ac:dyDescent="0.35">
      <c r="A278" s="26" t="s">
        <v>46</v>
      </c>
      <c r="B278" s="26">
        <v>729</v>
      </c>
      <c r="C278" s="26">
        <v>0</v>
      </c>
      <c r="D278" s="26">
        <v>729</v>
      </c>
      <c r="E278" s="26">
        <v>0</v>
      </c>
      <c r="F278" s="26">
        <v>2.66</v>
      </c>
      <c r="G278" s="32">
        <v>0</v>
      </c>
    </row>
    <row r="279" spans="1:7" ht="23.25" x14ac:dyDescent="0.35">
      <c r="A279" s="26" t="s">
        <v>47</v>
      </c>
      <c r="B279" s="26">
        <v>200</v>
      </c>
      <c r="C279" s="26">
        <v>0</v>
      </c>
      <c r="D279" s="26">
        <v>0</v>
      </c>
      <c r="E279" s="26">
        <v>200</v>
      </c>
      <c r="F279" s="26">
        <v>8.85</v>
      </c>
      <c r="G279" s="32">
        <v>1770</v>
      </c>
    </row>
    <row r="280" spans="1:7" ht="23.25" x14ac:dyDescent="0.35">
      <c r="A280" s="26" t="s">
        <v>48</v>
      </c>
      <c r="B280" s="26">
        <v>23</v>
      </c>
      <c r="C280" s="26">
        <v>0</v>
      </c>
      <c r="D280" s="26">
        <v>4</v>
      </c>
      <c r="E280" s="26">
        <v>19</v>
      </c>
      <c r="F280" s="26">
        <v>354</v>
      </c>
      <c r="G280" s="32">
        <v>6726</v>
      </c>
    </row>
    <row r="281" spans="1:7" ht="23.25" x14ac:dyDescent="0.35">
      <c r="A281" s="26" t="s">
        <v>49</v>
      </c>
      <c r="B281" s="26">
        <v>48</v>
      </c>
      <c r="C281" s="26">
        <v>0</v>
      </c>
      <c r="D281" s="26">
        <v>0</v>
      </c>
      <c r="E281" s="26">
        <v>48</v>
      </c>
      <c r="F281" s="26">
        <v>21.71</v>
      </c>
      <c r="G281" s="32">
        <v>1042.08</v>
      </c>
    </row>
    <row r="282" spans="1:7" ht="23.25" x14ac:dyDescent="0.35">
      <c r="A282" s="26" t="s">
        <v>50</v>
      </c>
      <c r="B282" s="26">
        <v>1</v>
      </c>
      <c r="C282" s="26">
        <v>0</v>
      </c>
      <c r="D282" s="26">
        <v>0</v>
      </c>
      <c r="E282" s="26">
        <v>1</v>
      </c>
      <c r="F282" s="26">
        <v>283.2</v>
      </c>
      <c r="G282" s="32">
        <v>283.2</v>
      </c>
    </row>
    <row r="283" spans="1:7" ht="23.25" x14ac:dyDescent="0.35">
      <c r="A283" s="26" t="s">
        <v>51</v>
      </c>
      <c r="B283" s="26">
        <v>3</v>
      </c>
      <c r="C283" s="26">
        <v>0</v>
      </c>
      <c r="D283" s="26">
        <v>2</v>
      </c>
      <c r="E283" s="26">
        <v>1</v>
      </c>
      <c r="F283" s="26">
        <v>194.58</v>
      </c>
      <c r="G283" s="32">
        <v>194.58</v>
      </c>
    </row>
    <row r="284" spans="1:7" ht="23.25" x14ac:dyDescent="0.35">
      <c r="A284" s="26" t="s">
        <v>52</v>
      </c>
      <c r="B284" s="26">
        <v>0</v>
      </c>
      <c r="C284" s="26">
        <v>0</v>
      </c>
      <c r="D284" s="26">
        <v>0</v>
      </c>
      <c r="E284" s="26">
        <v>0</v>
      </c>
      <c r="F284" s="26">
        <v>0</v>
      </c>
      <c r="G284" s="32">
        <v>0</v>
      </c>
    </row>
    <row r="285" spans="1:7" ht="23.25" x14ac:dyDescent="0.35">
      <c r="A285" s="26" t="s">
        <v>53</v>
      </c>
      <c r="B285" s="26">
        <v>18</v>
      </c>
      <c r="C285" s="26">
        <v>0</v>
      </c>
      <c r="D285" s="26">
        <v>15</v>
      </c>
      <c r="E285" s="26">
        <v>3</v>
      </c>
      <c r="F285" s="26">
        <v>44.83</v>
      </c>
      <c r="G285" s="32">
        <v>134.49</v>
      </c>
    </row>
    <row r="286" spans="1:7" ht="23.25" x14ac:dyDescent="0.35">
      <c r="A286" s="26" t="s">
        <v>54</v>
      </c>
      <c r="B286" s="26">
        <v>1</v>
      </c>
      <c r="C286" s="26">
        <v>0</v>
      </c>
      <c r="D286" s="26">
        <v>1</v>
      </c>
      <c r="E286" s="26">
        <v>0</v>
      </c>
      <c r="F286" s="26">
        <v>37.76</v>
      </c>
      <c r="G286" s="32">
        <v>0</v>
      </c>
    </row>
    <row r="287" spans="1:7" ht="23.25" x14ac:dyDescent="0.35">
      <c r="A287" s="26" t="s">
        <v>124</v>
      </c>
      <c r="B287" s="26">
        <v>2</v>
      </c>
      <c r="C287" s="26">
        <v>0</v>
      </c>
      <c r="D287" s="26">
        <v>0</v>
      </c>
      <c r="E287" s="26">
        <v>2</v>
      </c>
      <c r="F287" s="26">
        <v>2830</v>
      </c>
      <c r="G287" s="32">
        <v>5660</v>
      </c>
    </row>
    <row r="288" spans="1:7" ht="23.25" x14ac:dyDescent="0.35">
      <c r="A288" s="26" t="s">
        <v>55</v>
      </c>
      <c r="B288" s="26">
        <v>0</v>
      </c>
      <c r="C288" s="26">
        <v>0</v>
      </c>
      <c r="D288" s="26">
        <v>0</v>
      </c>
      <c r="E288" s="26">
        <v>0</v>
      </c>
      <c r="F288" s="26">
        <v>0</v>
      </c>
      <c r="G288" s="32">
        <v>0</v>
      </c>
    </row>
    <row r="289" spans="1:7" ht="23.25" x14ac:dyDescent="0.35">
      <c r="A289" s="26" t="s">
        <v>56</v>
      </c>
      <c r="B289" s="26">
        <v>3</v>
      </c>
      <c r="C289" s="26">
        <v>0</v>
      </c>
      <c r="D289" s="26">
        <v>0</v>
      </c>
      <c r="E289" s="26">
        <v>3</v>
      </c>
      <c r="F289" s="26">
        <v>60</v>
      </c>
      <c r="G289" s="32">
        <v>180</v>
      </c>
    </row>
    <row r="290" spans="1:7" ht="23.25" x14ac:dyDescent="0.35">
      <c r="A290" s="26" t="s">
        <v>8</v>
      </c>
      <c r="B290" s="26">
        <v>172</v>
      </c>
      <c r="C290" s="26">
        <v>0</v>
      </c>
      <c r="D290" s="26">
        <v>12</v>
      </c>
      <c r="E290" s="26">
        <v>160</v>
      </c>
      <c r="F290" s="26">
        <v>7.08</v>
      </c>
      <c r="G290" s="32">
        <v>1132.8</v>
      </c>
    </row>
    <row r="291" spans="1:7" ht="23.25" x14ac:dyDescent="0.35">
      <c r="A291" s="26" t="s">
        <v>57</v>
      </c>
      <c r="B291" s="26">
        <v>50</v>
      </c>
      <c r="C291" s="26">
        <v>0</v>
      </c>
      <c r="D291" s="26">
        <v>14</v>
      </c>
      <c r="E291" s="26">
        <v>36</v>
      </c>
      <c r="F291" s="26">
        <v>7.08</v>
      </c>
      <c r="G291" s="32">
        <v>254.88</v>
      </c>
    </row>
    <row r="292" spans="1:7" ht="23.25" x14ac:dyDescent="0.35">
      <c r="A292" s="26" t="s">
        <v>7</v>
      </c>
      <c r="B292" s="26">
        <v>61</v>
      </c>
      <c r="C292" s="26">
        <v>0</v>
      </c>
      <c r="D292" s="26">
        <v>61</v>
      </c>
      <c r="E292" s="26">
        <v>0</v>
      </c>
      <c r="F292" s="26">
        <v>7.08</v>
      </c>
      <c r="G292" s="32">
        <v>0</v>
      </c>
    </row>
    <row r="293" spans="1:7" ht="23.25" x14ac:dyDescent="0.35">
      <c r="A293" s="26" t="s">
        <v>11</v>
      </c>
      <c r="B293" s="26">
        <v>11</v>
      </c>
      <c r="C293" s="26">
        <v>0</v>
      </c>
      <c r="D293" s="26">
        <v>0</v>
      </c>
      <c r="E293" s="26">
        <v>11</v>
      </c>
      <c r="F293" s="26">
        <v>17.21</v>
      </c>
      <c r="G293" s="32">
        <v>189.31</v>
      </c>
    </row>
    <row r="294" spans="1:7" ht="23.25" x14ac:dyDescent="0.35">
      <c r="A294" s="26" t="s">
        <v>58</v>
      </c>
      <c r="B294" s="26">
        <v>38</v>
      </c>
      <c r="C294" s="26">
        <v>0</v>
      </c>
      <c r="D294" s="26">
        <v>13</v>
      </c>
      <c r="E294" s="26">
        <v>25</v>
      </c>
      <c r="F294" s="26">
        <v>22.61</v>
      </c>
      <c r="G294" s="32">
        <v>565.25</v>
      </c>
    </row>
    <row r="295" spans="1:7" ht="23.25" x14ac:dyDescent="0.35">
      <c r="A295" s="26" t="s">
        <v>59</v>
      </c>
      <c r="B295" s="26">
        <v>3</v>
      </c>
      <c r="C295" s="26">
        <v>0</v>
      </c>
      <c r="D295" s="26">
        <v>2</v>
      </c>
      <c r="E295" s="26">
        <v>1</v>
      </c>
      <c r="F295" s="26">
        <v>88.5</v>
      </c>
      <c r="G295" s="32">
        <v>88.5</v>
      </c>
    </row>
    <row r="296" spans="1:7" ht="23.25" x14ac:dyDescent="0.35">
      <c r="A296" s="26" t="s">
        <v>60</v>
      </c>
      <c r="B296" s="26">
        <v>23</v>
      </c>
      <c r="C296" s="26">
        <v>0</v>
      </c>
      <c r="D296" s="26">
        <v>2</v>
      </c>
      <c r="E296" s="26">
        <v>21</v>
      </c>
      <c r="F296" s="26">
        <v>19.079999999999998</v>
      </c>
      <c r="G296" s="32">
        <v>400.67999999999995</v>
      </c>
    </row>
    <row r="297" spans="1:7" ht="23.25" x14ac:dyDescent="0.35">
      <c r="A297" s="26" t="s">
        <v>61</v>
      </c>
      <c r="B297" s="26">
        <v>31</v>
      </c>
      <c r="C297" s="26">
        <v>0</v>
      </c>
      <c r="D297" s="26">
        <v>4</v>
      </c>
      <c r="E297" s="26">
        <v>27</v>
      </c>
      <c r="F297" s="26">
        <v>19.079999999999998</v>
      </c>
      <c r="G297" s="32">
        <v>515.16</v>
      </c>
    </row>
    <row r="298" spans="1:7" ht="23.25" x14ac:dyDescent="0.35">
      <c r="A298" s="26" t="s">
        <v>13</v>
      </c>
      <c r="B298" s="26">
        <v>16</v>
      </c>
      <c r="C298" s="26">
        <v>0</v>
      </c>
      <c r="D298" s="26">
        <v>12</v>
      </c>
      <c r="E298" s="26">
        <v>4</v>
      </c>
      <c r="F298" s="26">
        <v>24.58</v>
      </c>
      <c r="G298" s="32">
        <v>98.32</v>
      </c>
    </row>
    <row r="299" spans="1:7" ht="23.25" x14ac:dyDescent="0.35">
      <c r="A299" s="26" t="s">
        <v>14</v>
      </c>
      <c r="B299" s="26">
        <v>23</v>
      </c>
      <c r="C299" s="26">
        <v>0</v>
      </c>
      <c r="D299" s="26">
        <v>0</v>
      </c>
      <c r="E299" s="26">
        <v>23</v>
      </c>
      <c r="F299" s="26">
        <v>24.58</v>
      </c>
      <c r="G299" s="32">
        <v>565.33999999999992</v>
      </c>
    </row>
    <row r="300" spans="1:7" ht="23.25" x14ac:dyDescent="0.35">
      <c r="A300" s="26" t="s">
        <v>62</v>
      </c>
      <c r="B300" s="26">
        <v>27</v>
      </c>
      <c r="C300" s="26">
        <v>0</v>
      </c>
      <c r="D300" s="26">
        <v>12</v>
      </c>
      <c r="E300" s="26">
        <v>15</v>
      </c>
      <c r="F300" s="26">
        <v>24.58</v>
      </c>
      <c r="G300" s="32">
        <v>368.7</v>
      </c>
    </row>
    <row r="301" spans="1:7" ht="23.25" x14ac:dyDescent="0.35">
      <c r="A301" s="26" t="s">
        <v>63</v>
      </c>
      <c r="B301" s="26">
        <v>30</v>
      </c>
      <c r="C301" s="26">
        <v>0</v>
      </c>
      <c r="D301" s="26">
        <v>3</v>
      </c>
      <c r="E301" s="26">
        <v>27</v>
      </c>
      <c r="F301" s="26">
        <v>19.079999999999998</v>
      </c>
      <c r="G301" s="32">
        <v>515.16</v>
      </c>
    </row>
    <row r="302" spans="1:7" ht="23.25" x14ac:dyDescent="0.35">
      <c r="A302" s="26" t="s">
        <v>64</v>
      </c>
      <c r="B302" s="26">
        <v>16</v>
      </c>
      <c r="C302" s="26">
        <v>0</v>
      </c>
      <c r="D302" s="26">
        <v>0</v>
      </c>
      <c r="E302" s="26">
        <v>16</v>
      </c>
      <c r="F302" s="26">
        <v>28.52</v>
      </c>
      <c r="G302" s="32">
        <v>456.32</v>
      </c>
    </row>
    <row r="303" spans="1:7" ht="23.25" x14ac:dyDescent="0.35">
      <c r="A303" s="26" t="s">
        <v>65</v>
      </c>
      <c r="B303" s="26">
        <v>0</v>
      </c>
      <c r="C303" s="26">
        <v>0</v>
      </c>
      <c r="D303" s="26">
        <v>0</v>
      </c>
      <c r="E303" s="26">
        <v>0</v>
      </c>
      <c r="F303" s="26">
        <v>0</v>
      </c>
      <c r="G303" s="32">
        <v>0</v>
      </c>
    </row>
    <row r="304" spans="1:7" ht="23.25" x14ac:dyDescent="0.35">
      <c r="A304" s="26" t="s">
        <v>66</v>
      </c>
      <c r="B304" s="26">
        <v>6</v>
      </c>
      <c r="C304" s="26">
        <v>0</v>
      </c>
      <c r="D304" s="26">
        <v>2</v>
      </c>
      <c r="E304" s="26">
        <v>4</v>
      </c>
      <c r="F304" s="26">
        <v>365.8</v>
      </c>
      <c r="G304" s="32">
        <v>1463.2</v>
      </c>
    </row>
    <row r="305" spans="1:7" ht="23.25" x14ac:dyDescent="0.35">
      <c r="A305" s="26" t="s">
        <v>67</v>
      </c>
      <c r="B305" s="26">
        <v>30</v>
      </c>
      <c r="C305" s="26">
        <v>0</v>
      </c>
      <c r="D305" s="26">
        <v>4</v>
      </c>
      <c r="E305" s="26">
        <v>26</v>
      </c>
      <c r="F305" s="26">
        <v>548.1</v>
      </c>
      <c r="G305" s="32">
        <v>14250.6</v>
      </c>
    </row>
    <row r="306" spans="1:7" ht="23.25" x14ac:dyDescent="0.35">
      <c r="A306" s="26" t="s">
        <v>68</v>
      </c>
      <c r="B306" s="26">
        <v>59</v>
      </c>
      <c r="C306" s="26">
        <v>0</v>
      </c>
      <c r="D306" s="26">
        <v>0</v>
      </c>
      <c r="E306" s="26">
        <v>59</v>
      </c>
      <c r="F306" s="26">
        <v>5</v>
      </c>
      <c r="G306" s="32">
        <v>295</v>
      </c>
    </row>
    <row r="307" spans="1:7" ht="23.25" x14ac:dyDescent="0.35">
      <c r="A307" s="26" t="s">
        <v>125</v>
      </c>
      <c r="B307" s="26">
        <v>1</v>
      </c>
      <c r="C307" s="26">
        <v>0</v>
      </c>
      <c r="D307" s="26">
        <v>0</v>
      </c>
      <c r="E307" s="26">
        <v>1</v>
      </c>
      <c r="F307" s="26">
        <v>54.28</v>
      </c>
      <c r="G307" s="32">
        <v>54.28</v>
      </c>
    </row>
    <row r="308" spans="1:7" ht="23.25" x14ac:dyDescent="0.35">
      <c r="A308" s="26" t="s">
        <v>69</v>
      </c>
      <c r="B308" s="26">
        <v>10</v>
      </c>
      <c r="C308" s="26">
        <v>0</v>
      </c>
      <c r="D308" s="26">
        <v>0</v>
      </c>
      <c r="E308" s="26">
        <v>10</v>
      </c>
      <c r="F308" s="26">
        <v>49.56</v>
      </c>
      <c r="G308" s="32">
        <v>495.6</v>
      </c>
    </row>
    <row r="309" spans="1:7" ht="23.25" x14ac:dyDescent="0.35">
      <c r="A309" s="26" t="s">
        <v>70</v>
      </c>
      <c r="B309" s="26">
        <v>27</v>
      </c>
      <c r="C309" s="26">
        <v>0</v>
      </c>
      <c r="D309" s="26">
        <v>4</v>
      </c>
      <c r="E309" s="26">
        <v>23</v>
      </c>
      <c r="F309" s="26">
        <v>49.56</v>
      </c>
      <c r="G309" s="32">
        <v>1139.8800000000001</v>
      </c>
    </row>
    <row r="310" spans="1:7" ht="23.25" x14ac:dyDescent="0.35">
      <c r="A310" s="26" t="s">
        <v>71</v>
      </c>
      <c r="B310" s="26">
        <v>1</v>
      </c>
      <c r="C310" s="26">
        <v>0</v>
      </c>
      <c r="D310" s="26">
        <v>0</v>
      </c>
      <c r="E310" s="26">
        <v>1</v>
      </c>
      <c r="F310" s="26">
        <v>75</v>
      </c>
      <c r="G310" s="32">
        <v>75</v>
      </c>
    </row>
    <row r="311" spans="1:7" ht="23.25" x14ac:dyDescent="0.35">
      <c r="A311" s="26" t="s">
        <v>72</v>
      </c>
      <c r="B311" s="26">
        <v>7</v>
      </c>
      <c r="C311" s="26">
        <v>0</v>
      </c>
      <c r="D311" s="26">
        <v>2</v>
      </c>
      <c r="E311" s="26">
        <v>5</v>
      </c>
      <c r="F311" s="26">
        <v>23.6</v>
      </c>
      <c r="G311" s="32">
        <v>118</v>
      </c>
    </row>
    <row r="312" spans="1:7" ht="23.25" x14ac:dyDescent="0.35">
      <c r="A312" s="26" t="s">
        <v>73</v>
      </c>
      <c r="B312" s="26">
        <v>0</v>
      </c>
      <c r="C312" s="26">
        <v>0</v>
      </c>
      <c r="D312" s="26">
        <v>0</v>
      </c>
      <c r="E312" s="26">
        <v>0</v>
      </c>
      <c r="F312" s="26">
        <v>0</v>
      </c>
      <c r="G312" s="32">
        <v>0</v>
      </c>
    </row>
    <row r="313" spans="1:7" ht="23.25" x14ac:dyDescent="0.35">
      <c r="A313" s="26" t="s">
        <v>74</v>
      </c>
      <c r="B313" s="26">
        <v>1</v>
      </c>
      <c r="C313" s="26">
        <v>0</v>
      </c>
      <c r="D313" s="26">
        <v>0</v>
      </c>
      <c r="E313" s="26">
        <v>1</v>
      </c>
      <c r="F313" s="26">
        <v>90.86</v>
      </c>
      <c r="G313" s="32">
        <v>90.86</v>
      </c>
    </row>
    <row r="314" spans="1:7" ht="23.25" x14ac:dyDescent="0.35">
      <c r="A314" s="26" t="s">
        <v>155</v>
      </c>
      <c r="B314" s="26">
        <v>0</v>
      </c>
      <c r="C314" s="26">
        <v>4</v>
      </c>
      <c r="D314" s="26">
        <v>0</v>
      </c>
      <c r="E314" s="26">
        <v>4</v>
      </c>
      <c r="F314" s="26">
        <v>300</v>
      </c>
      <c r="G314" s="32">
        <v>1200</v>
      </c>
    </row>
    <row r="315" spans="1:7" ht="23.25" x14ac:dyDescent="0.35">
      <c r="A315" s="26" t="s">
        <v>75</v>
      </c>
      <c r="B315" s="26">
        <v>5</v>
      </c>
      <c r="C315" s="26">
        <v>0</v>
      </c>
      <c r="D315" s="26">
        <v>0</v>
      </c>
      <c r="E315" s="26">
        <v>5</v>
      </c>
      <c r="F315" s="26">
        <v>11.8</v>
      </c>
      <c r="G315" s="32">
        <v>59</v>
      </c>
    </row>
    <row r="316" spans="1:7" ht="23.25" x14ac:dyDescent="0.35">
      <c r="A316" s="26" t="s">
        <v>76</v>
      </c>
      <c r="B316" s="26">
        <v>15</v>
      </c>
      <c r="C316" s="26">
        <v>0</v>
      </c>
      <c r="D316" s="26">
        <v>3</v>
      </c>
      <c r="E316" s="26">
        <v>12</v>
      </c>
      <c r="F316" s="26">
        <v>118</v>
      </c>
      <c r="G316" s="32">
        <v>1416</v>
      </c>
    </row>
    <row r="317" spans="1:7" ht="23.25" x14ac:dyDescent="0.35">
      <c r="A317" s="26" t="s">
        <v>77</v>
      </c>
      <c r="B317" s="26">
        <v>14</v>
      </c>
      <c r="C317" s="26">
        <v>0</v>
      </c>
      <c r="D317" s="26">
        <v>9</v>
      </c>
      <c r="E317" s="26">
        <v>5</v>
      </c>
      <c r="F317" s="26">
        <v>53.1</v>
      </c>
      <c r="G317" s="32">
        <v>265.5</v>
      </c>
    </row>
    <row r="318" spans="1:7" ht="23.25" x14ac:dyDescent="0.35">
      <c r="A318" s="26" t="s">
        <v>78</v>
      </c>
      <c r="B318" s="26">
        <v>0</v>
      </c>
      <c r="C318" s="26">
        <v>0</v>
      </c>
      <c r="D318" s="26">
        <v>0</v>
      </c>
      <c r="E318" s="26">
        <v>0</v>
      </c>
      <c r="F318" s="26">
        <v>0</v>
      </c>
      <c r="G318" s="32">
        <v>0</v>
      </c>
    </row>
    <row r="319" spans="1:7" ht="23.25" x14ac:dyDescent="0.35">
      <c r="A319" s="26" t="s">
        <v>79</v>
      </c>
      <c r="B319" s="26">
        <v>0</v>
      </c>
      <c r="C319" s="26">
        <v>0</v>
      </c>
      <c r="D319" s="26">
        <v>0</v>
      </c>
      <c r="E319" s="26">
        <v>0</v>
      </c>
      <c r="F319" s="26">
        <v>0</v>
      </c>
      <c r="G319" s="32">
        <v>0</v>
      </c>
    </row>
    <row r="320" spans="1:7" ht="23.25" x14ac:dyDescent="0.35">
      <c r="A320" s="26" t="s">
        <v>80</v>
      </c>
      <c r="B320" s="26">
        <v>2</v>
      </c>
      <c r="C320" s="26">
        <v>0</v>
      </c>
      <c r="D320" s="26">
        <v>1</v>
      </c>
      <c r="E320" s="26">
        <v>1</v>
      </c>
      <c r="F320" s="26">
        <v>60</v>
      </c>
      <c r="G320" s="32">
        <v>60</v>
      </c>
    </row>
    <row r="321" spans="1:7" ht="23.25" x14ac:dyDescent="0.35">
      <c r="A321" s="26" t="s">
        <v>81</v>
      </c>
      <c r="B321" s="26">
        <v>0</v>
      </c>
      <c r="C321" s="26">
        <v>0</v>
      </c>
      <c r="D321" s="26">
        <v>0</v>
      </c>
      <c r="E321" s="26">
        <v>0</v>
      </c>
      <c r="F321" s="26">
        <v>0</v>
      </c>
      <c r="G321" s="32">
        <v>0</v>
      </c>
    </row>
    <row r="322" spans="1:7" ht="23.25" x14ac:dyDescent="0.35">
      <c r="A322" s="26" t="s">
        <v>82</v>
      </c>
      <c r="B322" s="26">
        <v>1</v>
      </c>
      <c r="C322" s="26">
        <v>0</v>
      </c>
      <c r="D322" s="26">
        <v>0</v>
      </c>
      <c r="E322" s="26">
        <v>1</v>
      </c>
      <c r="F322" s="26">
        <v>1200</v>
      </c>
      <c r="G322" s="32">
        <v>1200</v>
      </c>
    </row>
    <row r="323" spans="1:7" ht="23.25" x14ac:dyDescent="0.35">
      <c r="A323" s="26" t="s">
        <v>83</v>
      </c>
      <c r="B323" s="26">
        <v>500</v>
      </c>
      <c r="C323" s="26">
        <v>0</v>
      </c>
      <c r="D323" s="26">
        <v>0</v>
      </c>
      <c r="E323" s="26">
        <v>500</v>
      </c>
      <c r="F323" s="26">
        <v>7.63</v>
      </c>
      <c r="G323" s="32">
        <v>3815</v>
      </c>
    </row>
    <row r="324" spans="1:7" ht="23.25" x14ac:dyDescent="0.35">
      <c r="A324" s="26" t="s">
        <v>84</v>
      </c>
      <c r="B324" s="26">
        <v>283</v>
      </c>
      <c r="C324" s="26">
        <v>0</v>
      </c>
      <c r="D324" s="26">
        <v>0</v>
      </c>
      <c r="E324" s="26">
        <v>283</v>
      </c>
      <c r="F324" s="26">
        <v>5.53</v>
      </c>
      <c r="G324" s="32">
        <v>1564.99</v>
      </c>
    </row>
    <row r="325" spans="1:7" ht="23.25" x14ac:dyDescent="0.35">
      <c r="A325" s="26" t="s">
        <v>152</v>
      </c>
      <c r="B325" s="26">
        <v>3</v>
      </c>
      <c r="C325" s="26">
        <v>0</v>
      </c>
      <c r="D325" s="26">
        <v>0</v>
      </c>
      <c r="E325" s="26">
        <v>3</v>
      </c>
      <c r="F325" s="26">
        <v>413</v>
      </c>
      <c r="G325" s="32">
        <v>1239</v>
      </c>
    </row>
    <row r="326" spans="1:7" ht="23.25" x14ac:dyDescent="0.35">
      <c r="A326" s="26" t="s">
        <v>156</v>
      </c>
      <c r="B326" s="26">
        <v>0</v>
      </c>
      <c r="C326" s="26">
        <v>2</v>
      </c>
      <c r="D326" s="26">
        <v>0</v>
      </c>
      <c r="E326" s="26">
        <v>2</v>
      </c>
      <c r="F326" s="26">
        <v>175.1</v>
      </c>
      <c r="G326" s="32">
        <v>350.2</v>
      </c>
    </row>
    <row r="327" spans="1:7" ht="23.25" x14ac:dyDescent="0.35">
      <c r="A327" s="26" t="s">
        <v>85</v>
      </c>
      <c r="B327" s="26">
        <v>7</v>
      </c>
      <c r="C327" s="26">
        <v>0</v>
      </c>
      <c r="D327" s="26">
        <v>0</v>
      </c>
      <c r="E327" s="26">
        <v>7</v>
      </c>
      <c r="F327" s="26">
        <v>118</v>
      </c>
      <c r="G327" s="32">
        <v>826</v>
      </c>
    </row>
    <row r="328" spans="1:7" ht="23.25" x14ac:dyDescent="0.35">
      <c r="A328" s="26" t="s">
        <v>86</v>
      </c>
      <c r="B328" s="26">
        <v>1393</v>
      </c>
      <c r="C328" s="26">
        <v>0</v>
      </c>
      <c r="D328" s="26">
        <v>820</v>
      </c>
      <c r="E328" s="26">
        <v>573</v>
      </c>
      <c r="F328" s="26">
        <v>1.18</v>
      </c>
      <c r="G328" s="32">
        <v>676.14</v>
      </c>
    </row>
    <row r="329" spans="1:7" ht="23.25" x14ac:dyDescent="0.35">
      <c r="A329" s="26" t="s">
        <v>87</v>
      </c>
      <c r="B329" s="26">
        <v>0</v>
      </c>
      <c r="C329" s="26">
        <v>0</v>
      </c>
      <c r="D329" s="26">
        <v>0</v>
      </c>
      <c r="E329" s="26">
        <v>0</v>
      </c>
      <c r="F329" s="26">
        <v>0</v>
      </c>
      <c r="G329" s="32">
        <v>0</v>
      </c>
    </row>
    <row r="330" spans="1:7" ht="23.25" x14ac:dyDescent="0.35">
      <c r="A330" s="26" t="s">
        <v>88</v>
      </c>
      <c r="B330" s="26">
        <v>0</v>
      </c>
      <c r="C330" s="26">
        <v>0</v>
      </c>
      <c r="D330" s="26">
        <v>0</v>
      </c>
      <c r="E330" s="26">
        <v>0</v>
      </c>
      <c r="F330" s="26">
        <v>0</v>
      </c>
      <c r="G330" s="32">
        <v>0</v>
      </c>
    </row>
    <row r="331" spans="1:7" ht="23.25" x14ac:dyDescent="0.35">
      <c r="A331" s="26" t="s">
        <v>126</v>
      </c>
      <c r="B331" s="26">
        <v>6</v>
      </c>
      <c r="C331" s="26">
        <v>0</v>
      </c>
      <c r="D331" s="26">
        <v>3</v>
      </c>
      <c r="E331" s="26">
        <v>3</v>
      </c>
      <c r="F331" s="26">
        <v>35.4</v>
      </c>
      <c r="G331" s="32">
        <v>106.19999999999999</v>
      </c>
    </row>
    <row r="332" spans="1:7" ht="23.25" x14ac:dyDescent="0.35">
      <c r="A332" s="26" t="s">
        <v>127</v>
      </c>
      <c r="B332" s="26">
        <v>2</v>
      </c>
      <c r="C332" s="26">
        <v>0</v>
      </c>
      <c r="D332" s="26">
        <v>0</v>
      </c>
      <c r="E332" s="26">
        <v>2</v>
      </c>
      <c r="F332" s="26">
        <v>35.4</v>
      </c>
      <c r="G332" s="32">
        <v>70.8</v>
      </c>
    </row>
    <row r="333" spans="1:7" ht="23.25" x14ac:dyDescent="0.35">
      <c r="A333" s="26" t="s">
        <v>89</v>
      </c>
      <c r="B333" s="26">
        <v>23</v>
      </c>
      <c r="C333" s="26">
        <v>0</v>
      </c>
      <c r="D333" s="26">
        <v>0</v>
      </c>
      <c r="E333" s="26">
        <v>23</v>
      </c>
      <c r="F333" s="26">
        <v>472</v>
      </c>
      <c r="G333" s="32">
        <v>10856</v>
      </c>
    </row>
    <row r="334" spans="1:7" ht="23.25" x14ac:dyDescent="0.35">
      <c r="A334" s="26" t="s">
        <v>90</v>
      </c>
      <c r="B334" s="26">
        <v>5</v>
      </c>
      <c r="C334" s="26">
        <v>0</v>
      </c>
      <c r="D334" s="26">
        <v>0</v>
      </c>
      <c r="E334" s="26">
        <v>5</v>
      </c>
      <c r="F334" s="26">
        <v>460.2</v>
      </c>
      <c r="G334" s="32">
        <v>2301</v>
      </c>
    </row>
    <row r="335" spans="1:7" ht="23.25" x14ac:dyDescent="0.35">
      <c r="A335" s="26" t="s">
        <v>91</v>
      </c>
      <c r="B335" s="26">
        <v>3</v>
      </c>
      <c r="C335" s="26">
        <v>0</v>
      </c>
      <c r="D335" s="26">
        <v>0</v>
      </c>
      <c r="E335" s="26">
        <v>3</v>
      </c>
      <c r="F335" s="26">
        <v>460.2</v>
      </c>
      <c r="G335" s="32">
        <v>1380.6</v>
      </c>
    </row>
    <row r="336" spans="1:7" ht="23.25" x14ac:dyDescent="0.35">
      <c r="A336" s="26" t="s">
        <v>92</v>
      </c>
      <c r="B336" s="26">
        <v>6</v>
      </c>
      <c r="C336" s="26">
        <v>0</v>
      </c>
      <c r="D336" s="26">
        <v>0</v>
      </c>
      <c r="E336" s="26">
        <v>6</v>
      </c>
      <c r="F336" s="26">
        <v>460.2</v>
      </c>
      <c r="G336" s="32">
        <v>2761.2</v>
      </c>
    </row>
    <row r="337" spans="1:7" ht="23.25" x14ac:dyDescent="0.35">
      <c r="A337" s="26" t="s">
        <v>9</v>
      </c>
      <c r="B337" s="26">
        <v>22</v>
      </c>
      <c r="C337" s="26">
        <v>0</v>
      </c>
      <c r="D337" s="26">
        <v>0</v>
      </c>
      <c r="E337" s="26">
        <v>22</v>
      </c>
      <c r="F337" s="26">
        <v>472</v>
      </c>
      <c r="G337" s="32">
        <v>10384</v>
      </c>
    </row>
    <row r="338" spans="1:7" ht="23.25" x14ac:dyDescent="0.35">
      <c r="A338" s="26" t="s">
        <v>93</v>
      </c>
      <c r="B338" s="26">
        <v>5</v>
      </c>
      <c r="C338" s="26">
        <v>0</v>
      </c>
      <c r="D338" s="26">
        <v>0</v>
      </c>
      <c r="E338" s="26">
        <v>5</v>
      </c>
      <c r="F338" s="26">
        <v>675</v>
      </c>
      <c r="G338" s="32">
        <v>3375</v>
      </c>
    </row>
    <row r="339" spans="1:7" ht="23.25" x14ac:dyDescent="0.35">
      <c r="A339" s="26" t="s">
        <v>94</v>
      </c>
      <c r="B339" s="26">
        <v>2</v>
      </c>
      <c r="C339" s="26">
        <v>0</v>
      </c>
      <c r="D339" s="26">
        <v>0</v>
      </c>
      <c r="E339" s="26">
        <v>2</v>
      </c>
      <c r="F339" s="26">
        <v>675</v>
      </c>
      <c r="G339" s="32">
        <v>1350</v>
      </c>
    </row>
    <row r="340" spans="1:7" ht="23.25" x14ac:dyDescent="0.35">
      <c r="A340" s="26" t="s">
        <v>95</v>
      </c>
      <c r="B340" s="26">
        <v>1</v>
      </c>
      <c r="C340" s="26">
        <v>0</v>
      </c>
      <c r="D340" s="26">
        <v>0</v>
      </c>
      <c r="E340" s="26">
        <v>1</v>
      </c>
      <c r="F340" s="26">
        <v>675</v>
      </c>
      <c r="G340" s="32">
        <v>675</v>
      </c>
    </row>
    <row r="341" spans="1:7" ht="23.25" x14ac:dyDescent="0.35">
      <c r="A341" s="26" t="s">
        <v>96</v>
      </c>
      <c r="B341" s="26">
        <v>13</v>
      </c>
      <c r="C341" s="26">
        <v>0</v>
      </c>
      <c r="D341" s="26">
        <v>0</v>
      </c>
      <c r="E341" s="26">
        <v>13</v>
      </c>
      <c r="F341" s="26">
        <v>436.5</v>
      </c>
      <c r="G341" s="32">
        <v>5674.5</v>
      </c>
    </row>
    <row r="342" spans="1:7" ht="23.25" x14ac:dyDescent="0.35">
      <c r="A342" s="26" t="s">
        <v>97</v>
      </c>
      <c r="B342" s="26">
        <v>13</v>
      </c>
      <c r="C342" s="26">
        <v>0</v>
      </c>
      <c r="D342" s="26">
        <v>0</v>
      </c>
      <c r="E342" s="26">
        <v>13</v>
      </c>
      <c r="F342" s="26">
        <v>436.5</v>
      </c>
      <c r="G342" s="32">
        <v>5674.5</v>
      </c>
    </row>
    <row r="343" spans="1:7" ht="23.25" x14ac:dyDescent="0.35">
      <c r="A343" s="26" t="s">
        <v>98</v>
      </c>
      <c r="B343" s="26">
        <v>13</v>
      </c>
      <c r="C343" s="26">
        <v>0</v>
      </c>
      <c r="D343" s="26">
        <v>0</v>
      </c>
      <c r="E343" s="26">
        <v>13</v>
      </c>
      <c r="F343" s="26">
        <v>436.5</v>
      </c>
      <c r="G343" s="32">
        <v>5674.5</v>
      </c>
    </row>
    <row r="344" spans="1:7" ht="23.25" x14ac:dyDescent="0.35">
      <c r="A344" s="26" t="s">
        <v>99</v>
      </c>
      <c r="B344" s="26">
        <v>14</v>
      </c>
      <c r="C344" s="26">
        <v>0</v>
      </c>
      <c r="D344" s="26">
        <v>1</v>
      </c>
      <c r="E344" s="26">
        <v>13</v>
      </c>
      <c r="F344" s="26">
        <v>436.6</v>
      </c>
      <c r="G344" s="32">
        <v>5675.8</v>
      </c>
    </row>
    <row r="345" spans="1:7" ht="23.25" x14ac:dyDescent="0.35">
      <c r="A345" s="26" t="s">
        <v>100</v>
      </c>
      <c r="B345" s="26">
        <v>9</v>
      </c>
      <c r="C345" s="26">
        <v>0</v>
      </c>
      <c r="D345" s="26">
        <v>0</v>
      </c>
      <c r="E345" s="26">
        <v>9</v>
      </c>
      <c r="F345" s="26">
        <v>489.7</v>
      </c>
      <c r="G345" s="32">
        <v>4407.3</v>
      </c>
    </row>
    <row r="346" spans="1:7" ht="23.25" x14ac:dyDescent="0.35">
      <c r="A346" s="26" t="s">
        <v>101</v>
      </c>
      <c r="B346" s="26">
        <v>18</v>
      </c>
      <c r="C346" s="26">
        <v>0</v>
      </c>
      <c r="D346" s="26">
        <v>0</v>
      </c>
      <c r="E346" s="26">
        <v>18</v>
      </c>
      <c r="F346" s="26">
        <v>619.5</v>
      </c>
      <c r="G346" s="32">
        <v>11151</v>
      </c>
    </row>
    <row r="347" spans="1:7" ht="23.25" x14ac:dyDescent="0.35">
      <c r="A347" s="26" t="s">
        <v>102</v>
      </c>
      <c r="B347" s="26">
        <v>25</v>
      </c>
      <c r="C347" s="26">
        <v>0</v>
      </c>
      <c r="D347" s="26">
        <v>0</v>
      </c>
      <c r="E347" s="26">
        <v>25</v>
      </c>
      <c r="F347" s="26">
        <v>377.6</v>
      </c>
      <c r="G347" s="32">
        <v>9440</v>
      </c>
    </row>
    <row r="348" spans="1:7" ht="23.25" x14ac:dyDescent="0.35">
      <c r="A348" s="26" t="s">
        <v>103</v>
      </c>
      <c r="B348" s="26">
        <v>21</v>
      </c>
      <c r="C348" s="26">
        <v>0</v>
      </c>
      <c r="D348" s="26">
        <v>0</v>
      </c>
      <c r="E348" s="26">
        <v>21</v>
      </c>
      <c r="F348" s="26">
        <v>377.6</v>
      </c>
      <c r="G348" s="32">
        <v>7929.6</v>
      </c>
    </row>
    <row r="349" spans="1:7" ht="23.25" x14ac:dyDescent="0.35">
      <c r="A349" s="26" t="s">
        <v>10</v>
      </c>
      <c r="B349" s="26">
        <v>45</v>
      </c>
      <c r="C349" s="26">
        <v>0</v>
      </c>
      <c r="D349" s="26">
        <v>1</v>
      </c>
      <c r="E349" s="26">
        <v>44</v>
      </c>
      <c r="F349" s="26">
        <v>466.1</v>
      </c>
      <c r="G349" s="32">
        <v>20508.400000000001</v>
      </c>
    </row>
    <row r="350" spans="1:7" ht="23.25" x14ac:dyDescent="0.35">
      <c r="A350" s="26" t="s">
        <v>104</v>
      </c>
      <c r="B350" s="26">
        <v>6</v>
      </c>
      <c r="C350" s="26">
        <v>0</v>
      </c>
      <c r="D350" s="26">
        <v>0</v>
      </c>
      <c r="E350" s="26">
        <v>6</v>
      </c>
      <c r="F350" s="26">
        <v>650</v>
      </c>
      <c r="G350" s="32">
        <v>3900</v>
      </c>
    </row>
    <row r="351" spans="1:7" ht="23.25" x14ac:dyDescent="0.35">
      <c r="A351" s="26" t="s">
        <v>105</v>
      </c>
      <c r="B351" s="26">
        <v>10</v>
      </c>
      <c r="C351" s="26">
        <v>0</v>
      </c>
      <c r="D351" s="26">
        <v>0</v>
      </c>
      <c r="E351" s="26">
        <v>10</v>
      </c>
      <c r="F351" s="26">
        <v>513</v>
      </c>
      <c r="G351" s="32">
        <v>5130</v>
      </c>
    </row>
    <row r="352" spans="1:7" ht="23.25" x14ac:dyDescent="0.35">
      <c r="A352" s="26" t="s">
        <v>106</v>
      </c>
      <c r="B352" s="26">
        <v>21</v>
      </c>
      <c r="C352" s="26">
        <v>0</v>
      </c>
      <c r="D352" s="26">
        <v>0</v>
      </c>
      <c r="E352" s="26">
        <v>21</v>
      </c>
      <c r="F352" s="26">
        <v>531</v>
      </c>
      <c r="G352" s="32">
        <v>11151</v>
      </c>
    </row>
    <row r="353" spans="1:7" ht="23.25" x14ac:dyDescent="0.35">
      <c r="A353" s="26" t="s">
        <v>107</v>
      </c>
      <c r="B353" s="26">
        <v>1</v>
      </c>
      <c r="C353" s="26">
        <v>0</v>
      </c>
      <c r="D353" s="26">
        <v>0</v>
      </c>
      <c r="E353" s="26">
        <v>1</v>
      </c>
      <c r="F353" s="26">
        <v>675</v>
      </c>
      <c r="G353" s="32">
        <v>675</v>
      </c>
    </row>
    <row r="354" spans="1:7" ht="23.25" x14ac:dyDescent="0.35">
      <c r="A354" s="26" t="s">
        <v>108</v>
      </c>
      <c r="B354" s="26">
        <v>3</v>
      </c>
      <c r="C354" s="26">
        <v>0</v>
      </c>
      <c r="D354" s="26">
        <v>0</v>
      </c>
      <c r="E354" s="26">
        <v>3</v>
      </c>
      <c r="F354" s="26">
        <v>460.2</v>
      </c>
      <c r="G354" s="32">
        <v>1380.6</v>
      </c>
    </row>
    <row r="355" spans="1:7" ht="23.25" x14ac:dyDescent="0.35">
      <c r="A355" s="26" t="s">
        <v>109</v>
      </c>
      <c r="B355" s="26">
        <v>3</v>
      </c>
      <c r="C355" s="26">
        <v>0</v>
      </c>
      <c r="D355" s="26">
        <v>0</v>
      </c>
      <c r="E355" s="26">
        <v>3</v>
      </c>
      <c r="F355" s="26">
        <v>460.2</v>
      </c>
      <c r="G355" s="32">
        <v>1380.6</v>
      </c>
    </row>
    <row r="356" spans="1:7" ht="23.25" x14ac:dyDescent="0.35">
      <c r="A356" s="26" t="s">
        <v>110</v>
      </c>
      <c r="B356" s="26">
        <v>3</v>
      </c>
      <c r="C356" s="26">
        <v>0</v>
      </c>
      <c r="D356" s="26">
        <v>0</v>
      </c>
      <c r="E356" s="26">
        <v>3</v>
      </c>
      <c r="F356" s="26">
        <v>460.2</v>
      </c>
      <c r="G356" s="32">
        <v>1380.6</v>
      </c>
    </row>
    <row r="357" spans="1:7" ht="23.25" x14ac:dyDescent="0.35">
      <c r="A357" s="26" t="s">
        <v>111</v>
      </c>
      <c r="B357" s="26">
        <v>6</v>
      </c>
      <c r="C357" s="26">
        <v>0</v>
      </c>
      <c r="D357" s="26">
        <v>6</v>
      </c>
      <c r="E357" s="26">
        <v>0</v>
      </c>
      <c r="F357" s="26">
        <v>472</v>
      </c>
      <c r="G357" s="32">
        <v>0</v>
      </c>
    </row>
    <row r="358" spans="1:7" ht="23.25" x14ac:dyDescent="0.35">
      <c r="A358" s="26" t="s">
        <v>112</v>
      </c>
      <c r="B358" s="26">
        <v>14</v>
      </c>
      <c r="C358" s="26">
        <v>0</v>
      </c>
      <c r="D358" s="26">
        <v>5</v>
      </c>
      <c r="E358" s="26">
        <v>9</v>
      </c>
      <c r="F358" s="26">
        <v>377.6</v>
      </c>
      <c r="G358" s="32">
        <v>3398.4</v>
      </c>
    </row>
    <row r="359" spans="1:7" ht="23.25" x14ac:dyDescent="0.35">
      <c r="A359" s="26" t="s">
        <v>113</v>
      </c>
      <c r="B359" s="26">
        <v>14</v>
      </c>
      <c r="C359" s="26">
        <v>0</v>
      </c>
      <c r="D359" s="26">
        <v>5</v>
      </c>
      <c r="E359" s="26">
        <v>9</v>
      </c>
      <c r="F359" s="26">
        <v>377.6</v>
      </c>
      <c r="G359" s="32">
        <v>3398.4</v>
      </c>
    </row>
    <row r="360" spans="1:7" ht="23.25" x14ac:dyDescent="0.35">
      <c r="A360" s="26" t="s">
        <v>114</v>
      </c>
      <c r="B360" s="26">
        <v>9</v>
      </c>
      <c r="C360" s="26">
        <v>0</v>
      </c>
      <c r="D360" s="26">
        <v>5</v>
      </c>
      <c r="E360" s="26">
        <v>4</v>
      </c>
      <c r="F360" s="26">
        <v>377.6</v>
      </c>
      <c r="G360" s="32">
        <v>1510.4</v>
      </c>
    </row>
    <row r="361" spans="1:7" ht="23.25" x14ac:dyDescent="0.35">
      <c r="A361" s="26" t="s">
        <v>115</v>
      </c>
      <c r="B361" s="26">
        <v>25</v>
      </c>
      <c r="C361" s="26">
        <v>0</v>
      </c>
      <c r="D361" s="26">
        <v>0</v>
      </c>
      <c r="E361" s="26">
        <v>25</v>
      </c>
      <c r="F361" s="26">
        <v>377.6</v>
      </c>
      <c r="G361" s="32">
        <v>9440</v>
      </c>
    </row>
    <row r="362" spans="1:7" ht="23.25" x14ac:dyDescent="0.35">
      <c r="A362" s="26" t="s">
        <v>116</v>
      </c>
      <c r="B362" s="26">
        <v>12</v>
      </c>
      <c r="C362" s="26">
        <v>0</v>
      </c>
      <c r="D362" s="26">
        <v>1</v>
      </c>
      <c r="E362" s="26">
        <v>11</v>
      </c>
      <c r="F362" s="26">
        <v>1003</v>
      </c>
      <c r="G362" s="32">
        <v>11033</v>
      </c>
    </row>
    <row r="363" spans="1:7" ht="23.25" x14ac:dyDescent="0.35">
      <c r="A363" s="26" t="s">
        <v>117</v>
      </c>
      <c r="B363" s="26">
        <v>1</v>
      </c>
      <c r="C363" s="26">
        <v>0</v>
      </c>
      <c r="D363" s="26">
        <v>0</v>
      </c>
      <c r="E363" s="26">
        <v>1</v>
      </c>
      <c r="F363" s="26">
        <v>445</v>
      </c>
      <c r="G363" s="32">
        <v>445</v>
      </c>
    </row>
    <row r="364" spans="1:7" ht="23.25" x14ac:dyDescent="0.35">
      <c r="A364" s="26" t="s">
        <v>118</v>
      </c>
      <c r="B364" s="26">
        <v>6</v>
      </c>
      <c r="C364" s="26">
        <v>0</v>
      </c>
      <c r="D364" s="26">
        <v>0</v>
      </c>
      <c r="E364" s="26">
        <v>6</v>
      </c>
      <c r="F364" s="26">
        <v>2336.4</v>
      </c>
      <c r="G364" s="32">
        <v>14018.400000000001</v>
      </c>
    </row>
    <row r="365" spans="1:7" ht="23.25" x14ac:dyDescent="0.35">
      <c r="A365" s="26" t="s">
        <v>119</v>
      </c>
      <c r="B365" s="26">
        <v>1</v>
      </c>
      <c r="C365" s="26">
        <v>0</v>
      </c>
      <c r="D365" s="26">
        <v>0</v>
      </c>
      <c r="E365" s="26">
        <v>1</v>
      </c>
      <c r="F365" s="26">
        <v>2900</v>
      </c>
      <c r="G365" s="32">
        <v>2900</v>
      </c>
    </row>
    <row r="366" spans="1:7" ht="23.25" x14ac:dyDescent="0.35">
      <c r="A366" s="26" t="s">
        <v>120</v>
      </c>
      <c r="B366" s="26">
        <v>3</v>
      </c>
      <c r="C366" s="26">
        <v>0</v>
      </c>
      <c r="D366" s="26">
        <v>0</v>
      </c>
      <c r="E366" s="26">
        <v>3</v>
      </c>
      <c r="F366" s="26">
        <v>1156.4000000000001</v>
      </c>
      <c r="G366" s="32">
        <v>3469.2000000000003</v>
      </c>
    </row>
    <row r="367" spans="1:7" ht="23.25" x14ac:dyDescent="0.35">
      <c r="A367" s="26" t="s">
        <v>121</v>
      </c>
      <c r="B367" s="26">
        <v>11</v>
      </c>
      <c r="C367" s="26">
        <v>0</v>
      </c>
      <c r="D367" s="26">
        <v>1</v>
      </c>
      <c r="E367" s="26">
        <v>10</v>
      </c>
      <c r="F367" s="26">
        <v>826</v>
      </c>
      <c r="G367" s="32">
        <v>8260</v>
      </c>
    </row>
    <row r="368" spans="1:7" ht="23.25" x14ac:dyDescent="0.35">
      <c r="A368" s="26" t="s">
        <v>122</v>
      </c>
      <c r="B368" s="26">
        <v>1</v>
      </c>
      <c r="C368" s="26">
        <v>0</v>
      </c>
      <c r="D368" s="26">
        <v>0</v>
      </c>
      <c r="E368" s="26">
        <v>1</v>
      </c>
      <c r="F368" s="26">
        <v>1740.5</v>
      </c>
      <c r="G368" s="32">
        <v>1740.5</v>
      </c>
    </row>
    <row r="369" spans="1:8" ht="31.5" x14ac:dyDescent="0.5">
      <c r="A369" s="28" t="s">
        <v>123</v>
      </c>
      <c r="B369" s="28">
        <v>3</v>
      </c>
      <c r="C369" s="28">
        <v>0</v>
      </c>
      <c r="D369" s="28">
        <v>0</v>
      </c>
      <c r="E369" s="28">
        <v>3</v>
      </c>
      <c r="F369" s="79">
        <v>2990</v>
      </c>
      <c r="G369" s="80">
        <v>8970</v>
      </c>
      <c r="H369" t="s">
        <v>131</v>
      </c>
    </row>
    <row r="370" spans="1:8" ht="26.25" x14ac:dyDescent="0.4">
      <c r="A370" s="26" t="s">
        <v>6</v>
      </c>
      <c r="B370" s="26">
        <v>1</v>
      </c>
      <c r="C370" s="26">
        <v>0</v>
      </c>
      <c r="D370" s="26">
        <v>1</v>
      </c>
      <c r="E370" s="26">
        <v>0</v>
      </c>
      <c r="F370" s="66">
        <v>1144.5999999999999</v>
      </c>
      <c r="G370" s="66">
        <v>0</v>
      </c>
    </row>
    <row r="371" spans="1:8" ht="33.75" x14ac:dyDescent="0.65">
      <c r="A371" s="63"/>
      <c r="B371" s="63"/>
      <c r="C371" s="63"/>
      <c r="D371" s="63"/>
      <c r="E371" s="63"/>
      <c r="F371" s="81" t="s">
        <v>19</v>
      </c>
      <c r="G371" s="82">
        <v>290453.40000000002</v>
      </c>
    </row>
    <row r="375" spans="1:8" x14ac:dyDescent="0.25">
      <c r="B375" t="s">
        <v>132</v>
      </c>
    </row>
    <row r="376" spans="1:8" ht="21" x14ac:dyDescent="0.35">
      <c r="B376" s="41" t="s">
        <v>159</v>
      </c>
      <c r="C376" s="17"/>
    </row>
    <row r="377" spans="1:8" ht="21" x14ac:dyDescent="0.35">
      <c r="B377" s="17" t="s">
        <v>133</v>
      </c>
      <c r="C377" s="17"/>
    </row>
  </sheetData>
  <pageMargins left="0.7" right="0.7" top="0.75" bottom="0.75" header="0.3" footer="0.3"/>
  <pageSetup paperSize="5" scale="19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ENTRADAS</vt:lpstr>
      <vt:lpstr>INVENTARIOS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2026-07-10T16:10:48Z</cp:lastPrinted>
  <dcterms:created xsi:type="dcterms:W3CDTF">2026-05-19T18:54:24Z</dcterms:created>
  <dcterms:modified xsi:type="dcterms:W3CDTF">2026-07-10T16:14:31Z</dcterms:modified>
</cp:coreProperties>
</file>